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982D26B-FBEB-440E-A913-F0A387FE9E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-2030" sheetId="7" r:id="rId1"/>
  </sheets>
  <definedNames>
    <definedName name="_xlnm.Print_Area" localSheetId="0">'2021-2030'!$A$5:$O$105</definedName>
  </definedNames>
  <calcPr calcId="191029" iterate="1"/>
</workbook>
</file>

<file path=xl/calcChain.xml><?xml version="1.0" encoding="utf-8"?>
<calcChain xmlns="http://schemas.openxmlformats.org/spreadsheetml/2006/main">
  <c r="F74" i="7" l="1"/>
  <c r="G74" i="7"/>
  <c r="H74" i="7"/>
  <c r="I74" i="7"/>
  <c r="J74" i="7"/>
  <c r="K74" i="7"/>
  <c r="L74" i="7"/>
  <c r="M74" i="7"/>
  <c r="N74" i="7"/>
  <c r="O74" i="7"/>
  <c r="E58" i="7"/>
  <c r="E74" i="7"/>
  <c r="E28" i="7"/>
  <c r="F71" i="7"/>
  <c r="G71" i="7"/>
  <c r="H71" i="7"/>
  <c r="I71" i="7"/>
  <c r="J71" i="7"/>
  <c r="K71" i="7"/>
  <c r="L71" i="7"/>
  <c r="M71" i="7"/>
  <c r="N71" i="7"/>
  <c r="O71" i="7"/>
  <c r="E71" i="7"/>
  <c r="E26" i="7"/>
  <c r="E27" i="7"/>
  <c r="E25" i="7"/>
  <c r="F72" i="7"/>
  <c r="G72" i="7"/>
  <c r="H72" i="7"/>
  <c r="I72" i="7"/>
  <c r="J72" i="7"/>
  <c r="K72" i="7"/>
  <c r="L72" i="7"/>
  <c r="M72" i="7"/>
  <c r="N72" i="7"/>
  <c r="O72" i="7"/>
  <c r="F73" i="7"/>
  <c r="G73" i="7"/>
  <c r="H73" i="7"/>
  <c r="I73" i="7"/>
  <c r="J73" i="7"/>
  <c r="K73" i="7"/>
  <c r="L73" i="7"/>
  <c r="M73" i="7"/>
  <c r="N73" i="7"/>
  <c r="O73" i="7"/>
  <c r="F70" i="7"/>
  <c r="G70" i="7"/>
  <c r="H70" i="7"/>
  <c r="I70" i="7"/>
  <c r="J70" i="7"/>
  <c r="K70" i="7"/>
  <c r="L70" i="7"/>
  <c r="M70" i="7"/>
  <c r="N70" i="7"/>
  <c r="O70" i="7"/>
  <c r="E68" i="7"/>
  <c r="E66" i="7"/>
  <c r="E61" i="7"/>
  <c r="N63" i="7"/>
  <c r="O63" i="7"/>
  <c r="M63" i="7"/>
  <c r="E63" i="7" s="1"/>
  <c r="M58" i="7"/>
  <c r="N58" i="7"/>
  <c r="L58" i="7"/>
  <c r="E53" i="7"/>
  <c r="E51" i="7"/>
  <c r="E43" i="7"/>
  <c r="E41" i="7"/>
  <c r="E35" i="7"/>
  <c r="E36" i="7"/>
  <c r="E37" i="7"/>
  <c r="E34" i="7"/>
  <c r="K38" i="7"/>
  <c r="E38" i="7" s="1"/>
  <c r="E31" i="7"/>
  <c r="J33" i="7"/>
  <c r="E33" i="7" s="1"/>
  <c r="E46" i="7"/>
  <c r="E19" i="7"/>
  <c r="J48" i="7"/>
  <c r="E48" i="7" s="1"/>
  <c r="I23" i="7" l="1"/>
  <c r="G98" i="7"/>
  <c r="H98" i="7"/>
  <c r="I98" i="7"/>
  <c r="J98" i="7"/>
  <c r="K98" i="7"/>
  <c r="L98" i="7"/>
  <c r="M98" i="7"/>
  <c r="N98" i="7"/>
  <c r="O98" i="7"/>
  <c r="F98" i="7"/>
  <c r="E56" i="7"/>
  <c r="E47" i="7"/>
  <c r="E15" i="7"/>
  <c r="E16" i="7"/>
  <c r="E17" i="7"/>
  <c r="E14" i="7"/>
  <c r="E70" i="7" s="1"/>
  <c r="G18" i="7"/>
  <c r="E18" i="7" l="1"/>
  <c r="G80" i="7"/>
  <c r="H80" i="7"/>
  <c r="I80" i="7"/>
  <c r="J80" i="7"/>
  <c r="K80" i="7"/>
  <c r="L80" i="7"/>
  <c r="M80" i="7"/>
  <c r="N80" i="7"/>
  <c r="O80" i="7"/>
  <c r="F80" i="7"/>
  <c r="E57" i="7"/>
  <c r="E22" i="7"/>
  <c r="E73" i="7" s="1"/>
  <c r="E23" i="7"/>
  <c r="E21" i="7"/>
  <c r="E72" i="7" s="1"/>
  <c r="E52" i="7"/>
  <c r="E42" i="7"/>
  <c r="G99" i="7"/>
  <c r="H99" i="7"/>
  <c r="G101" i="7" l="1"/>
  <c r="H101" i="7"/>
  <c r="I101" i="7"/>
  <c r="J101" i="7"/>
  <c r="K101" i="7"/>
  <c r="L101" i="7"/>
  <c r="M101" i="7"/>
  <c r="N101" i="7"/>
  <c r="O101" i="7"/>
  <c r="F101" i="7"/>
  <c r="H104" i="7"/>
  <c r="I99" i="7"/>
  <c r="I104" i="7" s="1"/>
  <c r="J99" i="7"/>
  <c r="K99" i="7"/>
  <c r="L99" i="7"/>
  <c r="M99" i="7"/>
  <c r="N99" i="7"/>
  <c r="O99" i="7"/>
  <c r="F99" i="7"/>
  <c r="L103" i="7"/>
  <c r="G97" i="7"/>
  <c r="H97" i="7"/>
  <c r="I97" i="7"/>
  <c r="J97" i="7"/>
  <c r="K97" i="7"/>
  <c r="L97" i="7"/>
  <c r="M97" i="7"/>
  <c r="N97" i="7"/>
  <c r="N102" i="7" s="1"/>
  <c r="O97" i="7"/>
  <c r="G96" i="7"/>
  <c r="H96" i="7"/>
  <c r="I96" i="7"/>
  <c r="J96" i="7"/>
  <c r="K96" i="7"/>
  <c r="L96" i="7"/>
  <c r="M96" i="7"/>
  <c r="N96" i="7"/>
  <c r="O96" i="7"/>
  <c r="F97" i="7"/>
  <c r="F102" i="7" s="1"/>
  <c r="F96" i="7"/>
  <c r="J95" i="7"/>
  <c r="K95" i="7"/>
  <c r="L95" i="7"/>
  <c r="M95" i="7"/>
  <c r="N95" i="7"/>
  <c r="O95" i="7"/>
  <c r="E94" i="7"/>
  <c r="E93" i="7"/>
  <c r="E92" i="7"/>
  <c r="E91" i="7"/>
  <c r="E89" i="7"/>
  <c r="E88" i="7"/>
  <c r="E87" i="7"/>
  <c r="E86" i="7"/>
  <c r="E84" i="7"/>
  <c r="E83" i="7"/>
  <c r="E82" i="7"/>
  <c r="E81" i="7"/>
  <c r="E77" i="7"/>
  <c r="E78" i="7"/>
  <c r="E79" i="7"/>
  <c r="E76" i="7"/>
  <c r="G90" i="7"/>
  <c r="H90" i="7"/>
  <c r="I90" i="7"/>
  <c r="J90" i="7"/>
  <c r="K90" i="7"/>
  <c r="L90" i="7"/>
  <c r="M90" i="7"/>
  <c r="N90" i="7"/>
  <c r="O90" i="7"/>
  <c r="F90" i="7"/>
  <c r="G85" i="7"/>
  <c r="H85" i="7"/>
  <c r="I85" i="7"/>
  <c r="J85" i="7"/>
  <c r="K85" i="7"/>
  <c r="L85" i="7"/>
  <c r="M85" i="7"/>
  <c r="N85" i="7"/>
  <c r="O85" i="7"/>
  <c r="F85" i="7"/>
  <c r="G95" i="7"/>
  <c r="H95" i="7"/>
  <c r="I95" i="7"/>
  <c r="I103" i="7"/>
  <c r="M104" i="7" l="1"/>
  <c r="N103" i="7"/>
  <c r="F100" i="7"/>
  <c r="F105" i="7" s="1"/>
  <c r="M103" i="7"/>
  <c r="K104" i="7"/>
  <c r="J100" i="7"/>
  <c r="I100" i="7"/>
  <c r="K103" i="7"/>
  <c r="O104" i="7"/>
  <c r="E90" i="7"/>
  <c r="G102" i="7"/>
  <c r="F104" i="7"/>
  <c r="K102" i="7"/>
  <c r="N104" i="7"/>
  <c r="J104" i="7"/>
  <c r="G103" i="7"/>
  <c r="L102" i="7"/>
  <c r="E98" i="7"/>
  <c r="J103" i="7"/>
  <c r="G100" i="7"/>
  <c r="E85" i="7"/>
  <c r="N100" i="7"/>
  <c r="E96" i="7"/>
  <c r="K100" i="7"/>
  <c r="O103" i="7"/>
  <c r="E99" i="7"/>
  <c r="O102" i="7"/>
  <c r="I102" i="7"/>
  <c r="H103" i="7"/>
  <c r="M100" i="7"/>
  <c r="J102" i="7"/>
  <c r="H102" i="7"/>
  <c r="L104" i="7"/>
  <c r="G104" i="7"/>
  <c r="E95" i="7"/>
  <c r="E97" i="7"/>
  <c r="E80" i="7"/>
  <c r="L100" i="7"/>
  <c r="M102" i="7"/>
  <c r="E101" i="7"/>
  <c r="H100" i="7"/>
  <c r="O100" i="7"/>
  <c r="F103" i="7"/>
  <c r="G105" i="7" l="1"/>
  <c r="L105" i="7"/>
  <c r="E103" i="7"/>
  <c r="I105" i="7"/>
  <c r="N105" i="7"/>
  <c r="J105" i="7"/>
  <c r="E104" i="7"/>
  <c r="O105" i="7"/>
  <c r="H105" i="7"/>
  <c r="E102" i="7"/>
  <c r="K105" i="7"/>
  <c r="E100" i="7"/>
  <c r="M105" i="7"/>
  <c r="E105" i="7" l="1"/>
</calcChain>
</file>

<file path=xl/sharedStrings.xml><?xml version="1.0" encoding="utf-8"?>
<sst xmlns="http://schemas.openxmlformats.org/spreadsheetml/2006/main" count="146" uniqueCount="43">
  <si>
    <t>План комплексных мероприятий</t>
  </si>
  <si>
    <t>по реализации муниципальной программы</t>
  </si>
  <si>
    <t>Финансовые затраты на реализацию (тыс. руб.)</t>
  </si>
  <si>
    <t>Всего</t>
  </si>
  <si>
    <t>в том числе</t>
  </si>
  <si>
    <t>№ п/п</t>
  </si>
  <si>
    <t>Перечень объектов программных мероприятий</t>
  </si>
  <si>
    <t>Ответственный исполнитель / соискатель</t>
  </si>
  <si>
    <t>Источник финансирования</t>
  </si>
  <si>
    <t>3</t>
  </si>
  <si>
    <t>4</t>
  </si>
  <si>
    <t>5</t>
  </si>
  <si>
    <t>6</t>
  </si>
  <si>
    <t>7</t>
  </si>
  <si>
    <t>Задача 1.  Ремонт автомобильных дорог общего пользования местного значения</t>
  </si>
  <si>
    <t>Бюджет автономного округа</t>
  </si>
  <si>
    <t>МУ "Администрация сельского поселения Сингапай"</t>
  </si>
  <si>
    <t>Бюджет сельского поселения</t>
  </si>
  <si>
    <t>Задача 2. Содержание автомобильных дорог местного значения, объектов регулирования дорожного движения, элементов обустройства автомобильных дорог</t>
  </si>
  <si>
    <t>Зимнее содержание дорог</t>
  </si>
  <si>
    <t>Бюджет Нефтеюганского района</t>
  </si>
  <si>
    <t>Итого по задаче 1</t>
  </si>
  <si>
    <t>Итого по задаче 2</t>
  </si>
  <si>
    <t>ИТОГО по муниципальной программе</t>
  </si>
  <si>
    <t>Иные источники</t>
  </si>
  <si>
    <t>Летнее содержание дорог (ямочный ремонт)</t>
  </si>
  <si>
    <t>Приложение 1</t>
  </si>
  <si>
    <t>к распоряжению</t>
  </si>
  <si>
    <t>пр-кт Мечтателей                  (300 * 7= 2100 м.кв.)                           п. Сингапай</t>
  </si>
  <si>
    <t>Летнее содержание дорог (дорожные знаки, разметка, "искусственная неровность")</t>
  </si>
  <si>
    <t>Ремонт дороги ул.Центральная, участок 2 (0,166 км.)                                    с. Чеускино</t>
  </si>
  <si>
    <t>Ремонт проезда между ул. Круг Б-3 и ул. Круг Б-4         (L = 58,7 м,  S =177 кв.м)               п. Сингапай</t>
  </si>
  <si>
    <t>пр-кт Молодежный                             (L = 209м,                                                п.Сингапай</t>
  </si>
  <si>
    <t>Ремонт дороги ул. Кедровая (0,158 км,  S= 790 м2)               п. Сингапай                    (представление прокуратуры от 26.07.2022 № 07-03-2022/Прдп364-22-20711015)</t>
  </si>
  <si>
    <t>Летнее содержание дорог (ПКР транспортной инфраструктуры, экспертиза дорог)</t>
  </si>
  <si>
    <t>дорога ул. Рябиновая с тротуаром                                (177*7 = 1239 м.кв.)                     п. Сингапай</t>
  </si>
  <si>
    <t>"Развитие транспортной системы сельского поселения Сингапай"</t>
  </si>
  <si>
    <t>от 23.05.2025  № 77</t>
  </si>
  <si>
    <t>ул. Болотная                                    (140 * 4 = 560 м.кв.)                   с. Чеускино</t>
  </si>
  <si>
    <t>ул. Кедровая                                                     (L = 430 м, S = 2150 кв.м)    п.Сингапай</t>
  </si>
  <si>
    <t>ул. Кедровая                                                     (L = 327,9 м, S = 1639,5 кв.м)    п.Сингапай</t>
  </si>
  <si>
    <t>ул. Болотная                                    (403 *4 = 1612 м.кв.)                   с. Чеускино</t>
  </si>
  <si>
    <t>дорога ул. Семейная (131*4)  (отсыпка песком)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</si>
</sst>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4" fillId="0" borderId="29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1" xfId="0" applyBorder="1"/>
    <xf numFmtId="0" fontId="14" fillId="0" borderId="3" xfId="0" applyFont="1" applyBorder="1" applyAlignment="1">
      <alignment vertical="center" wrapText="1"/>
    </xf>
    <xf numFmtId="0" fontId="0" fillId="0" borderId="7" xfId="0" applyBorder="1"/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17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4" fillId="0" borderId="16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5" fillId="0" borderId="29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abSelected="1" workbookViewId="0">
      <selection activeCell="O26" sqref="O26"/>
    </sheetView>
  </sheetViews>
  <sheetFormatPr defaultRowHeight="14.4" x14ac:dyDescent="0.3"/>
  <cols>
    <col min="1" max="1" width="5.6640625" customWidth="1"/>
    <col min="2" max="2" width="21.88671875" customWidth="1"/>
    <col min="3" max="3" width="14.44140625" customWidth="1"/>
    <col min="4" max="4" width="19.6640625" customWidth="1"/>
    <col min="5" max="5" width="12.6640625" customWidth="1"/>
    <col min="6" max="6" width="11.33203125" customWidth="1"/>
    <col min="7" max="7" width="11.44140625" customWidth="1"/>
    <col min="8" max="8" width="11" customWidth="1"/>
    <col min="9" max="9" width="12.6640625" customWidth="1"/>
    <col min="10" max="10" width="11.5546875" customWidth="1"/>
    <col min="11" max="11" width="10.88671875" customWidth="1"/>
    <col min="12" max="12" width="13.33203125" customWidth="1"/>
    <col min="13" max="13" width="12" customWidth="1"/>
    <col min="14" max="14" width="11.109375" customWidth="1"/>
    <col min="15" max="15" width="11.6640625" customWidth="1"/>
  </cols>
  <sheetData>
    <row r="1" spans="1:15" x14ac:dyDescent="0.3">
      <c r="M1" s="100" t="s">
        <v>26</v>
      </c>
      <c r="N1" s="100"/>
      <c r="O1" s="100"/>
    </row>
    <row r="2" spans="1:15" x14ac:dyDescent="0.3">
      <c r="M2" s="100" t="s">
        <v>27</v>
      </c>
      <c r="N2" s="100"/>
      <c r="O2" s="100"/>
    </row>
    <row r="3" spans="1:15" x14ac:dyDescent="0.3">
      <c r="M3" s="100" t="s">
        <v>37</v>
      </c>
      <c r="N3" s="100"/>
      <c r="O3" s="100"/>
    </row>
    <row r="5" spans="1:15" ht="18.75" customHeight="1" x14ac:dyDescent="0.3">
      <c r="B5" s="101" t="s">
        <v>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ht="16.5" customHeight="1" x14ac:dyDescent="0.3">
      <c r="B6" s="101" t="s">
        <v>1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ht="16.2" customHeight="1" x14ac:dyDescent="0.3">
      <c r="B7" s="101" t="s">
        <v>36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x14ac:dyDescent="0.3">
      <c r="B8" s="2"/>
      <c r="C8" s="1"/>
      <c r="D8" s="1"/>
      <c r="E8" s="1"/>
      <c r="F8" s="1"/>
      <c r="G8" s="1"/>
      <c r="H8" s="1"/>
    </row>
    <row r="9" spans="1:15" ht="16.5" customHeight="1" x14ac:dyDescent="0.3">
      <c r="A9" s="115" t="s">
        <v>5</v>
      </c>
      <c r="B9" s="116" t="s">
        <v>6</v>
      </c>
      <c r="C9" s="119" t="s">
        <v>7</v>
      </c>
      <c r="D9" s="119" t="s">
        <v>8</v>
      </c>
      <c r="E9" s="96" t="s">
        <v>2</v>
      </c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5" x14ac:dyDescent="0.3">
      <c r="A10" s="115"/>
      <c r="B10" s="117"/>
      <c r="C10" s="119"/>
      <c r="D10" s="119"/>
      <c r="E10" s="96" t="s">
        <v>3</v>
      </c>
      <c r="F10" s="96" t="s">
        <v>4</v>
      </c>
      <c r="G10" s="96"/>
      <c r="H10" s="96"/>
      <c r="I10" s="96"/>
      <c r="J10" s="96"/>
      <c r="K10" s="96"/>
      <c r="L10" s="96"/>
      <c r="M10" s="96"/>
      <c r="N10" s="96"/>
      <c r="O10" s="96"/>
    </row>
    <row r="11" spans="1:15" ht="35.25" customHeight="1" x14ac:dyDescent="0.3">
      <c r="A11" s="115"/>
      <c r="B11" s="118"/>
      <c r="C11" s="119"/>
      <c r="D11" s="119"/>
      <c r="E11" s="96"/>
      <c r="F11" s="9">
        <v>2021</v>
      </c>
      <c r="G11" s="10">
        <v>2022</v>
      </c>
      <c r="H11" s="16">
        <v>2023</v>
      </c>
      <c r="I11" s="16">
        <v>2024</v>
      </c>
      <c r="J11" s="16">
        <v>2025</v>
      </c>
      <c r="K11" s="16">
        <v>2026</v>
      </c>
      <c r="L11" s="16">
        <v>2027</v>
      </c>
      <c r="M11" s="16">
        <v>2028</v>
      </c>
      <c r="N11" s="16">
        <v>2029</v>
      </c>
      <c r="O11" s="16">
        <v>2030</v>
      </c>
    </row>
    <row r="12" spans="1:15" x14ac:dyDescent="0.3">
      <c r="A12" s="6">
        <v>1</v>
      </c>
      <c r="B12" s="7">
        <v>2</v>
      </c>
      <c r="C12" s="4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3">
        <v>8</v>
      </c>
      <c r="I12" s="15">
        <v>9</v>
      </c>
      <c r="J12" s="15">
        <v>10</v>
      </c>
      <c r="K12" s="15">
        <v>11</v>
      </c>
      <c r="L12" s="15">
        <v>12</v>
      </c>
      <c r="M12" s="15">
        <v>13</v>
      </c>
      <c r="N12" s="15">
        <v>14</v>
      </c>
      <c r="O12" s="15">
        <v>15</v>
      </c>
    </row>
    <row r="13" spans="1:15" ht="20.399999999999999" customHeight="1" thickBot="1" x14ac:dyDescent="0.35">
      <c r="A13" s="14"/>
      <c r="B13" s="102" t="s">
        <v>14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</row>
    <row r="14" spans="1:15" ht="20.399999999999999" customHeight="1" x14ac:dyDescent="0.3">
      <c r="A14" s="97">
        <v>1</v>
      </c>
      <c r="B14" s="134" t="s">
        <v>33</v>
      </c>
      <c r="C14" s="108" t="s">
        <v>16</v>
      </c>
      <c r="D14" s="13" t="s">
        <v>15</v>
      </c>
      <c r="E14" s="186">
        <f>F14+G14+H14+I14+J14+K14+L14+M14+N14+O14</f>
        <v>1800</v>
      </c>
      <c r="F14" s="80"/>
      <c r="G14" s="80">
        <v>1800</v>
      </c>
      <c r="H14" s="80"/>
      <c r="I14" s="80"/>
      <c r="J14" s="80"/>
      <c r="K14" s="80"/>
      <c r="L14" s="80"/>
      <c r="M14" s="80"/>
      <c r="N14" s="80"/>
      <c r="O14" s="81"/>
    </row>
    <row r="15" spans="1:15" ht="20.399999999999999" customHeight="1" x14ac:dyDescent="0.3">
      <c r="A15" s="98"/>
      <c r="B15" s="135"/>
      <c r="C15" s="109"/>
      <c r="D15" s="8" t="s">
        <v>20</v>
      </c>
      <c r="E15" s="187">
        <f t="shared" ref="E15:E18" si="0">F15+G15+H15+I15+J15+K15+L15+M15+N15+O15</f>
        <v>0</v>
      </c>
      <c r="F15" s="79"/>
      <c r="G15" s="79"/>
      <c r="H15" s="79"/>
      <c r="I15" s="79"/>
      <c r="J15" s="79"/>
      <c r="K15" s="79"/>
      <c r="L15" s="79"/>
      <c r="M15" s="79"/>
      <c r="N15" s="79"/>
      <c r="O15" s="82"/>
    </row>
    <row r="16" spans="1:15" ht="20.399999999999999" customHeight="1" x14ac:dyDescent="0.3">
      <c r="A16" s="98"/>
      <c r="B16" s="135"/>
      <c r="C16" s="109"/>
      <c r="D16" s="11" t="s">
        <v>17</v>
      </c>
      <c r="E16" s="187">
        <f t="shared" si="0"/>
        <v>200</v>
      </c>
      <c r="F16" s="79"/>
      <c r="G16" s="79">
        <v>200</v>
      </c>
      <c r="H16" s="79"/>
      <c r="I16" s="79"/>
      <c r="J16" s="79"/>
      <c r="K16" s="79"/>
      <c r="L16" s="79"/>
      <c r="M16" s="79"/>
      <c r="N16" s="79"/>
      <c r="O16" s="82"/>
    </row>
    <row r="17" spans="1:15" ht="20.399999999999999" customHeight="1" x14ac:dyDescent="0.3">
      <c r="A17" s="98"/>
      <c r="B17" s="135"/>
      <c r="C17" s="109"/>
      <c r="D17" s="11" t="s">
        <v>24</v>
      </c>
      <c r="E17" s="187">
        <f t="shared" si="0"/>
        <v>0</v>
      </c>
      <c r="F17" s="79"/>
      <c r="G17" s="79"/>
      <c r="H17" s="79"/>
      <c r="I17" s="79"/>
      <c r="J17" s="79"/>
      <c r="K17" s="79"/>
      <c r="L17" s="79"/>
      <c r="M17" s="79"/>
      <c r="N17" s="79"/>
      <c r="O17" s="82"/>
    </row>
    <row r="18" spans="1:15" ht="20.399999999999999" customHeight="1" thickBot="1" x14ac:dyDescent="0.35">
      <c r="A18" s="99"/>
      <c r="B18" s="136"/>
      <c r="C18" s="110"/>
      <c r="D18" s="17" t="s">
        <v>3</v>
      </c>
      <c r="E18" s="84">
        <f t="shared" si="0"/>
        <v>2000</v>
      </c>
      <c r="F18" s="83"/>
      <c r="G18" s="84">
        <f>SUM(G14:G17)</f>
        <v>2000</v>
      </c>
      <c r="H18" s="83"/>
      <c r="I18" s="83"/>
      <c r="J18" s="83"/>
      <c r="K18" s="83"/>
      <c r="L18" s="83"/>
      <c r="M18" s="83"/>
      <c r="N18" s="83"/>
      <c r="O18" s="85"/>
    </row>
    <row r="19" spans="1:15" ht="20.399999999999999" customHeight="1" x14ac:dyDescent="0.3">
      <c r="A19" s="97">
        <v>2</v>
      </c>
      <c r="B19" s="120" t="s">
        <v>35</v>
      </c>
      <c r="C19" s="108" t="s">
        <v>16</v>
      </c>
      <c r="D19" s="67" t="s">
        <v>15</v>
      </c>
      <c r="E19" s="55">
        <f>F19+G19+H19+I19+J19+K19+L19+M19+N19+O19</f>
        <v>4342.0246999999999</v>
      </c>
      <c r="F19" s="56"/>
      <c r="G19" s="57"/>
      <c r="H19" s="57"/>
      <c r="I19" s="57">
        <v>4342.0246999999999</v>
      </c>
      <c r="J19" s="56"/>
      <c r="K19" s="56"/>
      <c r="L19" s="56"/>
      <c r="M19" s="56"/>
      <c r="N19" s="56"/>
      <c r="O19" s="58"/>
    </row>
    <row r="20" spans="1:15" ht="20.399999999999999" customHeight="1" x14ac:dyDescent="0.3">
      <c r="A20" s="98"/>
      <c r="B20" s="112"/>
      <c r="C20" s="109"/>
      <c r="D20" s="64" t="s">
        <v>20</v>
      </c>
      <c r="E20" s="49">
        <v>0</v>
      </c>
      <c r="F20" s="50"/>
      <c r="G20" s="51"/>
      <c r="H20" s="51"/>
      <c r="I20" s="51"/>
      <c r="J20" s="50"/>
      <c r="K20" s="50"/>
      <c r="L20" s="50"/>
      <c r="M20" s="50"/>
      <c r="N20" s="50"/>
      <c r="O20" s="59"/>
    </row>
    <row r="21" spans="1:15" ht="20.399999999999999" customHeight="1" x14ac:dyDescent="0.3">
      <c r="A21" s="98"/>
      <c r="B21" s="112"/>
      <c r="C21" s="109"/>
      <c r="D21" s="64" t="s">
        <v>17</v>
      </c>
      <c r="E21" s="49">
        <f>I21</f>
        <v>1623.92445</v>
      </c>
      <c r="F21" s="52"/>
      <c r="G21" s="53"/>
      <c r="H21" s="53"/>
      <c r="I21" s="53">
        <v>1623.92445</v>
      </c>
      <c r="J21" s="52"/>
      <c r="K21" s="52"/>
      <c r="L21" s="52"/>
      <c r="M21" s="52"/>
      <c r="N21" s="52"/>
      <c r="O21" s="60"/>
    </row>
    <row r="22" spans="1:15" ht="20.399999999999999" customHeight="1" x14ac:dyDescent="0.3">
      <c r="A22" s="98"/>
      <c r="B22" s="112"/>
      <c r="C22" s="109"/>
      <c r="D22" s="64" t="s">
        <v>24</v>
      </c>
      <c r="E22" s="49">
        <f t="shared" ref="E22:E23" si="1">I22</f>
        <v>0</v>
      </c>
      <c r="F22" s="54"/>
      <c r="G22" s="53"/>
      <c r="H22" s="53"/>
      <c r="I22" s="53"/>
      <c r="J22" s="52"/>
      <c r="K22" s="52"/>
      <c r="L22" s="52"/>
      <c r="M22" s="52"/>
      <c r="N22" s="52"/>
      <c r="O22" s="60"/>
    </row>
    <row r="23" spans="1:15" ht="20.399999999999999" customHeight="1" thickBot="1" x14ac:dyDescent="0.35">
      <c r="A23" s="98"/>
      <c r="B23" s="141"/>
      <c r="C23" s="142"/>
      <c r="D23" s="143" t="s">
        <v>3</v>
      </c>
      <c r="E23" s="138">
        <f t="shared" si="1"/>
        <v>5965.9491500000004</v>
      </c>
      <c r="F23" s="139"/>
      <c r="G23" s="138"/>
      <c r="H23" s="138"/>
      <c r="I23" s="138">
        <f>SUM(I19:I22)</f>
        <v>5965.9491500000004</v>
      </c>
      <c r="J23" s="139"/>
      <c r="K23" s="139"/>
      <c r="L23" s="139"/>
      <c r="M23" s="139"/>
      <c r="N23" s="139"/>
      <c r="O23" s="140"/>
    </row>
    <row r="24" spans="1:15" ht="20.399999999999999" customHeight="1" x14ac:dyDescent="0.3">
      <c r="A24" s="189">
        <v>3</v>
      </c>
      <c r="B24" s="108" t="s">
        <v>42</v>
      </c>
      <c r="C24" s="108" t="s">
        <v>16</v>
      </c>
      <c r="D24" s="67" t="s">
        <v>15</v>
      </c>
      <c r="E24" s="55">
        <v>0</v>
      </c>
      <c r="F24" s="71"/>
      <c r="G24" s="55"/>
      <c r="H24" s="55"/>
      <c r="I24" s="55"/>
      <c r="J24" s="71"/>
      <c r="K24" s="71"/>
      <c r="L24" s="71"/>
      <c r="M24" s="71"/>
      <c r="N24" s="71"/>
      <c r="O24" s="144"/>
    </row>
    <row r="25" spans="1:15" ht="20.399999999999999" customHeight="1" x14ac:dyDescent="0.3">
      <c r="A25" s="190"/>
      <c r="B25" s="109"/>
      <c r="C25" s="109"/>
      <c r="D25" s="64" t="s">
        <v>20</v>
      </c>
      <c r="E25" s="49">
        <f>I25</f>
        <v>1247.0687700000001</v>
      </c>
      <c r="F25" s="54"/>
      <c r="G25" s="49"/>
      <c r="H25" s="49"/>
      <c r="I25" s="49">
        <v>1247.0687700000001</v>
      </c>
      <c r="J25" s="54"/>
      <c r="K25" s="54"/>
      <c r="L25" s="54"/>
      <c r="M25" s="54"/>
      <c r="N25" s="54"/>
      <c r="O25" s="145"/>
    </row>
    <row r="26" spans="1:15" ht="20.399999999999999" customHeight="1" x14ac:dyDescent="0.3">
      <c r="A26" s="190"/>
      <c r="B26" s="109"/>
      <c r="C26" s="109"/>
      <c r="D26" s="64" t="s">
        <v>17</v>
      </c>
      <c r="E26" s="49">
        <f t="shared" ref="E26:E28" si="2">I26</f>
        <v>0</v>
      </c>
      <c r="F26" s="54"/>
      <c r="G26" s="49"/>
      <c r="H26" s="49"/>
      <c r="I26" s="49"/>
      <c r="J26" s="54"/>
      <c r="K26" s="54"/>
      <c r="L26" s="54"/>
      <c r="M26" s="54"/>
      <c r="N26" s="54"/>
      <c r="O26" s="145"/>
    </row>
    <row r="27" spans="1:15" ht="20.399999999999999" customHeight="1" x14ac:dyDescent="0.3">
      <c r="A27" s="190"/>
      <c r="B27" s="109"/>
      <c r="C27" s="109"/>
      <c r="D27" s="64" t="s">
        <v>24</v>
      </c>
      <c r="E27" s="49">
        <f t="shared" si="2"/>
        <v>0</v>
      </c>
      <c r="F27" s="54"/>
      <c r="G27" s="49"/>
      <c r="H27" s="49"/>
      <c r="I27" s="49"/>
      <c r="J27" s="54"/>
      <c r="K27" s="54"/>
      <c r="L27" s="54"/>
      <c r="M27" s="54"/>
      <c r="N27" s="54"/>
      <c r="O27" s="145"/>
    </row>
    <row r="28" spans="1:15" ht="20.399999999999999" customHeight="1" thickBot="1" x14ac:dyDescent="0.35">
      <c r="A28" s="191"/>
      <c r="B28" s="110"/>
      <c r="C28" s="110"/>
      <c r="D28" s="95" t="s">
        <v>3</v>
      </c>
      <c r="E28" s="61">
        <f>E24+E25+E26+E27</f>
        <v>1247.0687700000001</v>
      </c>
      <c r="F28" s="62"/>
      <c r="G28" s="61"/>
      <c r="H28" s="61"/>
      <c r="I28" s="61">
        <v>1247.0687700000001</v>
      </c>
      <c r="J28" s="62"/>
      <c r="K28" s="62"/>
      <c r="L28" s="62"/>
      <c r="M28" s="62"/>
      <c r="N28" s="62"/>
      <c r="O28" s="63"/>
    </row>
    <row r="29" spans="1:15" ht="20.399999999999999" customHeight="1" x14ac:dyDescent="0.3">
      <c r="A29" s="98">
        <v>3</v>
      </c>
      <c r="B29" s="111" t="s">
        <v>38</v>
      </c>
      <c r="C29" s="137" t="s">
        <v>16</v>
      </c>
      <c r="D29" s="12" t="s">
        <v>15</v>
      </c>
      <c r="E29" s="75">
        <v>0</v>
      </c>
      <c r="F29" s="149"/>
      <c r="G29" s="75"/>
      <c r="H29" s="75"/>
      <c r="I29" s="75"/>
      <c r="J29" s="149"/>
      <c r="K29" s="149"/>
      <c r="L29" s="149"/>
      <c r="M29" s="149"/>
      <c r="N29" s="149"/>
      <c r="O29" s="188"/>
    </row>
    <row r="30" spans="1:15" ht="20.399999999999999" customHeight="1" x14ac:dyDescent="0.3">
      <c r="A30" s="98"/>
      <c r="B30" s="112"/>
      <c r="C30" s="137"/>
      <c r="D30" s="8" t="s">
        <v>20</v>
      </c>
      <c r="E30" s="75">
        <v>0</v>
      </c>
      <c r="F30" s="54"/>
      <c r="G30" s="49"/>
      <c r="H30" s="49"/>
      <c r="I30" s="49"/>
      <c r="J30" s="54"/>
      <c r="K30" s="54"/>
      <c r="L30" s="54"/>
      <c r="M30" s="54"/>
      <c r="N30" s="54"/>
      <c r="O30" s="145"/>
    </row>
    <row r="31" spans="1:15" ht="20.399999999999999" customHeight="1" x14ac:dyDescent="0.3">
      <c r="A31" s="98"/>
      <c r="B31" s="112"/>
      <c r="C31" s="137"/>
      <c r="D31" s="11" t="s">
        <v>17</v>
      </c>
      <c r="E31" s="49">
        <f>J31</f>
        <v>2420.4290000000001</v>
      </c>
      <c r="F31" s="54"/>
      <c r="G31" s="49"/>
      <c r="H31" s="49"/>
      <c r="I31" s="49"/>
      <c r="J31" s="50">
        <v>2420.4290000000001</v>
      </c>
      <c r="K31" s="54"/>
      <c r="L31" s="54"/>
      <c r="M31" s="54"/>
      <c r="N31" s="54"/>
      <c r="O31" s="145"/>
    </row>
    <row r="32" spans="1:15" ht="20.399999999999999" customHeight="1" x14ac:dyDescent="0.3">
      <c r="A32" s="98"/>
      <c r="B32" s="112"/>
      <c r="C32" s="137"/>
      <c r="D32" s="11" t="s">
        <v>24</v>
      </c>
      <c r="E32" s="49">
        <v>0</v>
      </c>
      <c r="F32" s="54"/>
      <c r="G32" s="49"/>
      <c r="H32" s="49"/>
      <c r="I32" s="49"/>
      <c r="J32" s="54"/>
      <c r="K32" s="54"/>
      <c r="L32" s="54"/>
      <c r="M32" s="54"/>
      <c r="N32" s="54"/>
      <c r="O32" s="145"/>
    </row>
    <row r="33" spans="1:15" ht="20.399999999999999" customHeight="1" thickBot="1" x14ac:dyDescent="0.35">
      <c r="A33" s="98"/>
      <c r="B33" s="141"/>
      <c r="C33" s="137"/>
      <c r="D33" s="28" t="s">
        <v>3</v>
      </c>
      <c r="E33" s="138">
        <f t="shared" ref="E33" si="3">J33</f>
        <v>2420.4290000000001</v>
      </c>
      <c r="F33" s="139"/>
      <c r="G33" s="138"/>
      <c r="H33" s="138"/>
      <c r="I33" s="138"/>
      <c r="J33" s="139">
        <f>SUM(J31:J32)</f>
        <v>2420.4290000000001</v>
      </c>
      <c r="K33" s="139"/>
      <c r="L33" s="139"/>
      <c r="M33" s="139"/>
      <c r="N33" s="139"/>
      <c r="O33" s="140"/>
    </row>
    <row r="34" spans="1:15" ht="20.399999999999999" customHeight="1" x14ac:dyDescent="0.3">
      <c r="A34" s="97">
        <v>4</v>
      </c>
      <c r="B34" s="146" t="s">
        <v>39</v>
      </c>
      <c r="C34" s="108" t="s">
        <v>16</v>
      </c>
      <c r="D34" s="13" t="s">
        <v>15</v>
      </c>
      <c r="E34" s="55">
        <f>K34</f>
        <v>9600</v>
      </c>
      <c r="F34" s="71"/>
      <c r="G34" s="55"/>
      <c r="H34" s="55"/>
      <c r="I34" s="55"/>
      <c r="J34" s="71"/>
      <c r="K34" s="56">
        <v>9600</v>
      </c>
      <c r="L34" s="71"/>
      <c r="M34" s="71"/>
      <c r="N34" s="71"/>
      <c r="O34" s="144"/>
    </row>
    <row r="35" spans="1:15" ht="20.399999999999999" customHeight="1" x14ac:dyDescent="0.3">
      <c r="A35" s="98"/>
      <c r="B35" s="147"/>
      <c r="C35" s="109"/>
      <c r="D35" s="8" t="s">
        <v>20</v>
      </c>
      <c r="E35" s="49">
        <f t="shared" ref="E35:E38" si="4">K35</f>
        <v>0</v>
      </c>
      <c r="F35" s="54"/>
      <c r="G35" s="49"/>
      <c r="H35" s="49"/>
      <c r="I35" s="49"/>
      <c r="J35" s="54"/>
      <c r="K35" s="50">
        <v>0</v>
      </c>
      <c r="L35" s="54"/>
      <c r="M35" s="54"/>
      <c r="N35" s="54"/>
      <c r="O35" s="145"/>
    </row>
    <row r="36" spans="1:15" ht="20.399999999999999" customHeight="1" x14ac:dyDescent="0.3">
      <c r="A36" s="98"/>
      <c r="B36" s="147"/>
      <c r="C36" s="109"/>
      <c r="D36" s="11" t="s">
        <v>17</v>
      </c>
      <c r="E36" s="49">
        <f t="shared" si="4"/>
        <v>1066.6666700000001</v>
      </c>
      <c r="F36" s="54"/>
      <c r="G36" s="49"/>
      <c r="H36" s="49"/>
      <c r="I36" s="49"/>
      <c r="J36" s="54"/>
      <c r="K36" s="50">
        <v>1066.6666700000001</v>
      </c>
      <c r="L36" s="54"/>
      <c r="M36" s="54"/>
      <c r="N36" s="54"/>
      <c r="O36" s="145"/>
    </row>
    <row r="37" spans="1:15" ht="20.399999999999999" customHeight="1" x14ac:dyDescent="0.3">
      <c r="A37" s="98"/>
      <c r="B37" s="147"/>
      <c r="C37" s="109"/>
      <c r="D37" s="11" t="s">
        <v>24</v>
      </c>
      <c r="E37" s="49">
        <f t="shared" si="4"/>
        <v>0</v>
      </c>
      <c r="F37" s="54"/>
      <c r="G37" s="49"/>
      <c r="H37" s="49"/>
      <c r="I37" s="49"/>
      <c r="J37" s="54"/>
      <c r="K37" s="50">
        <v>0</v>
      </c>
      <c r="L37" s="54"/>
      <c r="M37" s="54"/>
      <c r="N37" s="54"/>
      <c r="O37" s="145"/>
    </row>
    <row r="38" spans="1:15" ht="20.399999999999999" customHeight="1" thickBot="1" x14ac:dyDescent="0.35">
      <c r="A38" s="99"/>
      <c r="B38" s="148"/>
      <c r="C38" s="110"/>
      <c r="D38" s="17" t="s">
        <v>3</v>
      </c>
      <c r="E38" s="61">
        <f t="shared" si="4"/>
        <v>10666.666670000001</v>
      </c>
      <c r="F38" s="62"/>
      <c r="G38" s="61"/>
      <c r="H38" s="61"/>
      <c r="I38" s="61"/>
      <c r="J38" s="62"/>
      <c r="K38" s="62">
        <f>SUM(K34:K37)</f>
        <v>10666.666670000001</v>
      </c>
      <c r="L38" s="62"/>
      <c r="M38" s="62"/>
      <c r="N38" s="62"/>
      <c r="O38" s="63"/>
    </row>
    <row r="39" spans="1:15" ht="20.399999999999999" customHeight="1" x14ac:dyDescent="0.3">
      <c r="A39" s="97">
        <v>5</v>
      </c>
      <c r="B39" s="105" t="s">
        <v>30</v>
      </c>
      <c r="C39" s="108" t="s">
        <v>16</v>
      </c>
      <c r="D39" s="13" t="s">
        <v>15</v>
      </c>
      <c r="E39" s="55">
        <v>0</v>
      </c>
      <c r="F39" s="56"/>
      <c r="G39" s="57"/>
      <c r="H39" s="57"/>
      <c r="I39" s="57"/>
      <c r="J39" s="56"/>
      <c r="K39" s="56"/>
      <c r="L39" s="56"/>
      <c r="M39" s="56"/>
      <c r="N39" s="56"/>
      <c r="O39" s="58"/>
    </row>
    <row r="40" spans="1:15" ht="20.399999999999999" customHeight="1" x14ac:dyDescent="0.3">
      <c r="A40" s="98"/>
      <c r="B40" s="106"/>
      <c r="C40" s="109"/>
      <c r="D40" s="8" t="s">
        <v>20</v>
      </c>
      <c r="E40" s="49">
        <v>0</v>
      </c>
      <c r="F40" s="50"/>
      <c r="G40" s="51"/>
      <c r="H40" s="51"/>
      <c r="I40" s="51"/>
      <c r="J40" s="50"/>
      <c r="K40" s="50"/>
      <c r="L40" s="50"/>
      <c r="M40" s="50"/>
      <c r="N40" s="50"/>
      <c r="O40" s="59"/>
    </row>
    <row r="41" spans="1:15" ht="20.399999999999999" customHeight="1" x14ac:dyDescent="0.3">
      <c r="A41" s="98"/>
      <c r="B41" s="106"/>
      <c r="C41" s="109"/>
      <c r="D41" s="11" t="s">
        <v>17</v>
      </c>
      <c r="E41" s="49">
        <f>L41</f>
        <v>3000</v>
      </c>
      <c r="F41" s="52"/>
      <c r="G41" s="53"/>
      <c r="H41" s="86"/>
      <c r="I41" s="53"/>
      <c r="J41" s="53"/>
      <c r="K41" s="52"/>
      <c r="L41" s="52">
        <v>3000</v>
      </c>
      <c r="M41" s="52"/>
      <c r="N41" s="52"/>
      <c r="O41" s="60"/>
    </row>
    <row r="42" spans="1:15" ht="20.399999999999999" customHeight="1" x14ac:dyDescent="0.3">
      <c r="A42" s="98"/>
      <c r="B42" s="106"/>
      <c r="C42" s="109"/>
      <c r="D42" s="11" t="s">
        <v>24</v>
      </c>
      <c r="E42" s="49">
        <f>J42</f>
        <v>0</v>
      </c>
      <c r="F42" s="50"/>
      <c r="G42" s="53"/>
      <c r="H42" s="86"/>
      <c r="I42" s="53"/>
      <c r="J42" s="53"/>
      <c r="K42" s="52"/>
      <c r="L42" s="52"/>
      <c r="M42" s="52"/>
      <c r="N42" s="52"/>
      <c r="O42" s="60"/>
    </row>
    <row r="43" spans="1:15" ht="20.399999999999999" customHeight="1" thickBot="1" x14ac:dyDescent="0.35">
      <c r="A43" s="99"/>
      <c r="B43" s="107"/>
      <c r="C43" s="110"/>
      <c r="D43" s="17" t="s">
        <v>3</v>
      </c>
      <c r="E43" s="61">
        <f>L43</f>
        <v>3000</v>
      </c>
      <c r="F43" s="62"/>
      <c r="G43" s="61"/>
      <c r="H43" s="88"/>
      <c r="I43" s="61"/>
      <c r="J43" s="61"/>
      <c r="K43" s="62"/>
      <c r="L43" s="150">
        <v>3000</v>
      </c>
      <c r="M43" s="62"/>
      <c r="N43" s="62"/>
      <c r="O43" s="63"/>
    </row>
    <row r="44" spans="1:15" ht="15.6" customHeight="1" x14ac:dyDescent="0.3">
      <c r="A44" s="97">
        <v>6</v>
      </c>
      <c r="B44" s="120" t="s">
        <v>31</v>
      </c>
      <c r="C44" s="108" t="s">
        <v>16</v>
      </c>
      <c r="D44" s="67" t="s">
        <v>15</v>
      </c>
      <c r="E44" s="55">
        <v>0</v>
      </c>
      <c r="F44" s="56"/>
      <c r="G44" s="57"/>
      <c r="H44" s="57"/>
      <c r="I44" s="57"/>
      <c r="J44" s="56"/>
      <c r="K44" s="56"/>
      <c r="L44" s="56"/>
      <c r="M44" s="56"/>
      <c r="N44" s="56"/>
      <c r="O44" s="58"/>
    </row>
    <row r="45" spans="1:15" ht="22.2" customHeight="1" x14ac:dyDescent="0.3">
      <c r="A45" s="98"/>
      <c r="B45" s="112"/>
      <c r="C45" s="109"/>
      <c r="D45" s="64" t="s">
        <v>20</v>
      </c>
      <c r="E45" s="49">
        <v>0</v>
      </c>
      <c r="F45" s="50"/>
      <c r="G45" s="51"/>
      <c r="H45" s="51"/>
      <c r="I45" s="51"/>
      <c r="J45" s="50"/>
      <c r="K45" s="50"/>
      <c r="L45" s="50"/>
      <c r="M45" s="50"/>
      <c r="N45" s="50"/>
      <c r="O45" s="59"/>
    </row>
    <row r="46" spans="1:15" ht="21.6" customHeight="1" x14ac:dyDescent="0.3">
      <c r="A46" s="98"/>
      <c r="B46" s="112"/>
      <c r="C46" s="109"/>
      <c r="D46" s="64" t="s">
        <v>17</v>
      </c>
      <c r="E46" s="49">
        <f>F46+G46+H46+I46+J46+K46+L46+M46+N46+O46</f>
        <v>1000</v>
      </c>
      <c r="F46" s="52"/>
      <c r="G46" s="53"/>
      <c r="H46" s="86"/>
      <c r="I46" s="86"/>
      <c r="J46" s="52">
        <v>1000</v>
      </c>
      <c r="K46" s="53"/>
      <c r="L46" s="52"/>
      <c r="M46" s="52"/>
      <c r="N46" s="52"/>
      <c r="O46" s="60"/>
    </row>
    <row r="47" spans="1:15" ht="13.95" customHeight="1" x14ac:dyDescent="0.3">
      <c r="A47" s="98"/>
      <c r="B47" s="112"/>
      <c r="C47" s="109"/>
      <c r="D47" s="64" t="s">
        <v>24</v>
      </c>
      <c r="E47" s="49">
        <f>K47</f>
        <v>0</v>
      </c>
      <c r="F47" s="65"/>
      <c r="G47" s="66"/>
      <c r="H47" s="86"/>
      <c r="I47" s="86"/>
      <c r="J47" s="65"/>
      <c r="K47" s="53"/>
      <c r="L47" s="65"/>
      <c r="M47" s="65"/>
      <c r="N47" s="65"/>
      <c r="O47" s="70"/>
    </row>
    <row r="48" spans="1:15" ht="16.95" customHeight="1" thickBot="1" x14ac:dyDescent="0.35">
      <c r="A48" s="99"/>
      <c r="B48" s="113"/>
      <c r="C48" s="110"/>
      <c r="D48" s="68" t="s">
        <v>3</v>
      </c>
      <c r="E48" s="61">
        <f>F48+G48+H48+I48+J48+K48+L48+M48+N48+O48</f>
        <v>1000</v>
      </c>
      <c r="F48" s="89"/>
      <c r="G48" s="90"/>
      <c r="H48" s="88"/>
      <c r="I48" s="88"/>
      <c r="J48" s="62">
        <f>SUM(J44:J47)</f>
        <v>1000</v>
      </c>
      <c r="K48" s="61"/>
      <c r="L48" s="89"/>
      <c r="M48" s="89"/>
      <c r="N48" s="89"/>
      <c r="O48" s="91"/>
    </row>
    <row r="49" spans="1:15" ht="16.95" customHeight="1" x14ac:dyDescent="0.3">
      <c r="A49" s="97">
        <v>7</v>
      </c>
      <c r="B49" s="111" t="s">
        <v>32</v>
      </c>
      <c r="C49" s="114" t="s">
        <v>16</v>
      </c>
      <c r="D49" s="87" t="s">
        <v>15</v>
      </c>
      <c r="E49" s="75">
        <v>0</v>
      </c>
      <c r="F49" s="76"/>
      <c r="G49" s="77"/>
      <c r="H49" s="77"/>
      <c r="I49" s="77"/>
      <c r="J49" s="76"/>
      <c r="K49" s="76"/>
      <c r="L49" s="76"/>
      <c r="M49" s="76"/>
      <c r="N49" s="76"/>
      <c r="O49" s="78"/>
    </row>
    <row r="50" spans="1:15" ht="16.95" customHeight="1" x14ac:dyDescent="0.3">
      <c r="A50" s="98"/>
      <c r="B50" s="112"/>
      <c r="C50" s="109"/>
      <c r="D50" s="64" t="s">
        <v>20</v>
      </c>
      <c r="E50" s="49">
        <v>0</v>
      </c>
      <c r="F50" s="50"/>
      <c r="G50" s="51"/>
      <c r="H50" s="51"/>
      <c r="I50" s="51"/>
      <c r="J50" s="50"/>
      <c r="K50" s="50"/>
      <c r="L50" s="50"/>
      <c r="M50" s="50"/>
      <c r="N50" s="50"/>
      <c r="O50" s="59"/>
    </row>
    <row r="51" spans="1:15" ht="16.95" customHeight="1" x14ac:dyDescent="0.3">
      <c r="A51" s="98"/>
      <c r="B51" s="112"/>
      <c r="C51" s="109"/>
      <c r="D51" s="64" t="s">
        <v>17</v>
      </c>
      <c r="E51" s="49">
        <f>N51</f>
        <v>4000</v>
      </c>
      <c r="F51" s="50"/>
      <c r="G51" s="51"/>
      <c r="H51" s="86"/>
      <c r="I51" s="51"/>
      <c r="J51" s="50"/>
      <c r="K51" s="51"/>
      <c r="L51" s="50"/>
      <c r="M51" s="50"/>
      <c r="N51" s="50">
        <v>4000</v>
      </c>
      <c r="O51" s="59"/>
    </row>
    <row r="52" spans="1:15" ht="16.95" customHeight="1" x14ac:dyDescent="0.3">
      <c r="A52" s="98"/>
      <c r="B52" s="112"/>
      <c r="C52" s="109"/>
      <c r="D52" s="64" t="s">
        <v>24</v>
      </c>
      <c r="E52" s="49">
        <f>K52</f>
        <v>0</v>
      </c>
      <c r="F52" s="50"/>
      <c r="G52" s="51"/>
      <c r="H52" s="86"/>
      <c r="I52" s="51"/>
      <c r="J52" s="50"/>
      <c r="K52" s="51"/>
      <c r="L52" s="50"/>
      <c r="M52" s="50"/>
      <c r="N52" s="50"/>
      <c r="O52" s="59"/>
    </row>
    <row r="53" spans="1:15" ht="16.95" customHeight="1" thickBot="1" x14ac:dyDescent="0.35">
      <c r="A53" s="99"/>
      <c r="B53" s="113"/>
      <c r="C53" s="110"/>
      <c r="D53" s="68" t="s">
        <v>3</v>
      </c>
      <c r="E53" s="61">
        <f>N53</f>
        <v>4000</v>
      </c>
      <c r="F53" s="62"/>
      <c r="G53" s="61"/>
      <c r="H53" s="86"/>
      <c r="I53" s="61"/>
      <c r="J53" s="62"/>
      <c r="K53" s="61"/>
      <c r="L53" s="69"/>
      <c r="M53" s="62"/>
      <c r="N53" s="54">
        <v>4000</v>
      </c>
      <c r="O53" s="63"/>
    </row>
    <row r="54" spans="1:15" ht="18" customHeight="1" x14ac:dyDescent="0.3">
      <c r="A54" s="151">
        <v>8</v>
      </c>
      <c r="B54" s="146" t="s">
        <v>40</v>
      </c>
      <c r="C54" s="152" t="s">
        <v>16</v>
      </c>
      <c r="D54" s="153" t="s">
        <v>15</v>
      </c>
      <c r="E54" s="154">
        <v>0</v>
      </c>
      <c r="F54" s="155"/>
      <c r="G54" s="156"/>
      <c r="H54" s="156"/>
      <c r="I54" s="156"/>
      <c r="J54" s="155"/>
      <c r="K54" s="155"/>
      <c r="L54" s="155"/>
      <c r="M54" s="155"/>
      <c r="N54" s="155"/>
      <c r="O54" s="157"/>
    </row>
    <row r="55" spans="1:15" ht="20.399999999999999" customHeight="1" x14ac:dyDescent="0.3">
      <c r="A55" s="158"/>
      <c r="B55" s="147"/>
      <c r="C55" s="159"/>
      <c r="D55" s="160" t="s">
        <v>20</v>
      </c>
      <c r="E55" s="161">
        <v>0</v>
      </c>
      <c r="F55" s="162"/>
      <c r="G55" s="163"/>
      <c r="H55" s="163"/>
      <c r="I55" s="163"/>
      <c r="J55" s="162"/>
      <c r="K55" s="162"/>
      <c r="L55" s="162"/>
      <c r="M55" s="162"/>
      <c r="N55" s="162"/>
      <c r="O55" s="164"/>
    </row>
    <row r="56" spans="1:15" ht="22.95" customHeight="1" x14ac:dyDescent="0.3">
      <c r="A56" s="158"/>
      <c r="B56" s="147"/>
      <c r="C56" s="159"/>
      <c r="D56" s="160" t="s">
        <v>17</v>
      </c>
      <c r="E56" s="165">
        <f>F56+G56+H56+I56+J56+K56+L56+M56+N56+O56</f>
        <v>6000</v>
      </c>
      <c r="F56" s="162"/>
      <c r="G56" s="163"/>
      <c r="H56" s="163"/>
      <c r="I56" s="163"/>
      <c r="J56" s="162"/>
      <c r="K56" s="162"/>
      <c r="L56" s="162">
        <v>2000</v>
      </c>
      <c r="M56" s="162">
        <v>2000</v>
      </c>
      <c r="N56" s="162">
        <v>2000</v>
      </c>
      <c r="O56" s="164"/>
    </row>
    <row r="57" spans="1:15" ht="13.95" customHeight="1" x14ac:dyDescent="0.3">
      <c r="A57" s="158"/>
      <c r="B57" s="147"/>
      <c r="C57" s="159"/>
      <c r="D57" s="160" t="s">
        <v>24</v>
      </c>
      <c r="E57" s="165">
        <f>K57+L57</f>
        <v>0</v>
      </c>
      <c r="F57" s="162"/>
      <c r="G57" s="163"/>
      <c r="H57" s="163"/>
      <c r="I57" s="166"/>
      <c r="J57" s="167"/>
      <c r="K57" s="167"/>
      <c r="L57" s="167"/>
      <c r="M57" s="167"/>
      <c r="N57" s="167"/>
      <c r="O57" s="168"/>
    </row>
    <row r="58" spans="1:15" ht="15.6" customHeight="1" thickBot="1" x14ac:dyDescent="0.35">
      <c r="A58" s="169"/>
      <c r="B58" s="148"/>
      <c r="C58" s="170"/>
      <c r="D58" s="171" t="s">
        <v>3</v>
      </c>
      <c r="E58" s="172">
        <f>SUM(E54:E57)</f>
        <v>6000</v>
      </c>
      <c r="F58" s="172"/>
      <c r="G58" s="173"/>
      <c r="H58" s="173"/>
      <c r="I58" s="173"/>
      <c r="J58" s="172"/>
      <c r="K58" s="172"/>
      <c r="L58" s="172">
        <f>SUM(L56:L57)</f>
        <v>2000</v>
      </c>
      <c r="M58" s="172">
        <f t="shared" ref="M58:N58" si="5">SUM(M56:M57)</f>
        <v>2000</v>
      </c>
      <c r="N58" s="172">
        <f t="shared" si="5"/>
        <v>2000</v>
      </c>
      <c r="O58" s="174"/>
    </row>
    <row r="59" spans="1:15" ht="15.6" customHeight="1" x14ac:dyDescent="0.3">
      <c r="A59" s="97">
        <v>9</v>
      </c>
      <c r="B59" s="120" t="s">
        <v>41</v>
      </c>
      <c r="C59" s="108" t="s">
        <v>16</v>
      </c>
      <c r="D59" s="67" t="s">
        <v>15</v>
      </c>
      <c r="E59" s="71">
        <v>0</v>
      </c>
      <c r="F59" s="56"/>
      <c r="G59" s="57"/>
      <c r="H59" s="57"/>
      <c r="I59" s="57"/>
      <c r="J59" s="56"/>
      <c r="K59" s="56"/>
      <c r="L59" s="56"/>
      <c r="M59" s="56"/>
      <c r="N59" s="56"/>
      <c r="O59" s="58"/>
    </row>
    <row r="60" spans="1:15" ht="15.6" customHeight="1" x14ac:dyDescent="0.3">
      <c r="A60" s="98"/>
      <c r="B60" s="112"/>
      <c r="C60" s="109"/>
      <c r="D60" s="64" t="s">
        <v>20</v>
      </c>
      <c r="E60" s="54">
        <v>0</v>
      </c>
      <c r="F60" s="50"/>
      <c r="G60" s="51"/>
      <c r="H60" s="51"/>
      <c r="I60" s="51"/>
      <c r="J60" s="50"/>
      <c r="K60" s="50"/>
      <c r="L60" s="50"/>
      <c r="M60" s="50"/>
      <c r="N60" s="50"/>
      <c r="O60" s="59"/>
    </row>
    <row r="61" spans="1:15" ht="15.6" customHeight="1" x14ac:dyDescent="0.3">
      <c r="A61" s="98"/>
      <c r="B61" s="112"/>
      <c r="C61" s="109"/>
      <c r="D61" s="64" t="s">
        <v>17</v>
      </c>
      <c r="E61" s="54">
        <f>M61+N61+O61</f>
        <v>6000</v>
      </c>
      <c r="F61" s="50"/>
      <c r="G61" s="51"/>
      <c r="H61" s="51"/>
      <c r="I61" s="51"/>
      <c r="J61" s="50"/>
      <c r="K61" s="50"/>
      <c r="L61" s="50"/>
      <c r="M61" s="50">
        <v>2000</v>
      </c>
      <c r="N61" s="50">
        <v>2000</v>
      </c>
      <c r="O61" s="50">
        <v>2000</v>
      </c>
    </row>
    <row r="62" spans="1:15" ht="15.6" customHeight="1" x14ac:dyDescent="0.3">
      <c r="A62" s="98"/>
      <c r="B62" s="112"/>
      <c r="C62" s="109"/>
      <c r="D62" s="64" t="s">
        <v>24</v>
      </c>
      <c r="E62" s="54">
        <v>0</v>
      </c>
      <c r="F62" s="50"/>
      <c r="G62" s="51"/>
      <c r="H62" s="51"/>
      <c r="I62" s="51"/>
      <c r="J62" s="50"/>
      <c r="K62" s="50"/>
      <c r="L62" s="50"/>
      <c r="M62" s="50"/>
      <c r="N62" s="50"/>
      <c r="O62" s="60"/>
    </row>
    <row r="63" spans="1:15" ht="15.6" customHeight="1" thickBot="1" x14ac:dyDescent="0.35">
      <c r="A63" s="99"/>
      <c r="B63" s="113"/>
      <c r="C63" s="110"/>
      <c r="D63" s="68" t="s">
        <v>3</v>
      </c>
      <c r="E63" s="54">
        <f t="shared" ref="E63" si="6">M63+N63+O63</f>
        <v>6000</v>
      </c>
      <c r="F63" s="62"/>
      <c r="G63" s="61"/>
      <c r="H63" s="61"/>
      <c r="I63" s="61"/>
      <c r="J63" s="62"/>
      <c r="K63" s="62"/>
      <c r="L63" s="62"/>
      <c r="M63" s="62">
        <f>SUM(M59:M62)</f>
        <v>2000</v>
      </c>
      <c r="N63" s="62">
        <f t="shared" ref="N63:O63" si="7">SUM(N59:N62)</f>
        <v>2000</v>
      </c>
      <c r="O63" s="62">
        <f t="shared" si="7"/>
        <v>2000</v>
      </c>
    </row>
    <row r="64" spans="1:15" ht="14.25" customHeight="1" x14ac:dyDescent="0.3">
      <c r="A64" s="97">
        <v>10</v>
      </c>
      <c r="B64" s="120" t="s">
        <v>28</v>
      </c>
      <c r="C64" s="108" t="s">
        <v>16</v>
      </c>
      <c r="D64" s="67" t="s">
        <v>15</v>
      </c>
      <c r="E64" s="71">
        <v>0</v>
      </c>
      <c r="F64" s="56"/>
      <c r="G64" s="57"/>
      <c r="H64" s="57"/>
      <c r="I64" s="57"/>
      <c r="J64" s="56"/>
      <c r="K64" s="56"/>
      <c r="L64" s="56"/>
      <c r="M64" s="56"/>
      <c r="N64" s="56"/>
      <c r="O64" s="58"/>
    </row>
    <row r="65" spans="1:15" ht="21.6" customHeight="1" x14ac:dyDescent="0.3">
      <c r="A65" s="98"/>
      <c r="B65" s="112"/>
      <c r="C65" s="109"/>
      <c r="D65" s="64" t="s">
        <v>20</v>
      </c>
      <c r="E65" s="54">
        <v>0</v>
      </c>
      <c r="F65" s="50"/>
      <c r="G65" s="51"/>
      <c r="H65" s="51"/>
      <c r="I65" s="51"/>
      <c r="J65" s="50"/>
      <c r="K65" s="50"/>
      <c r="L65" s="50"/>
      <c r="M65" s="50"/>
      <c r="N65" s="50"/>
      <c r="O65" s="59"/>
    </row>
    <row r="66" spans="1:15" ht="21" customHeight="1" x14ac:dyDescent="0.3">
      <c r="A66" s="98"/>
      <c r="B66" s="112"/>
      <c r="C66" s="109"/>
      <c r="D66" s="64" t="s">
        <v>17</v>
      </c>
      <c r="E66" s="54">
        <f>O66</f>
        <v>8000</v>
      </c>
      <c r="F66" s="50"/>
      <c r="G66" s="51"/>
      <c r="H66" s="51"/>
      <c r="I66" s="51"/>
      <c r="J66" s="50"/>
      <c r="K66" s="50"/>
      <c r="L66" s="50"/>
      <c r="M66" s="50"/>
      <c r="N66" s="50"/>
      <c r="O66" s="59">
        <v>8000</v>
      </c>
    </row>
    <row r="67" spans="1:15" ht="15.6" customHeight="1" x14ac:dyDescent="0.3">
      <c r="A67" s="98"/>
      <c r="B67" s="112"/>
      <c r="C67" s="109"/>
      <c r="D67" s="64" t="s">
        <v>24</v>
      </c>
      <c r="E67" s="54">
        <v>0</v>
      </c>
      <c r="F67" s="50"/>
      <c r="G67" s="51"/>
      <c r="H67" s="51"/>
      <c r="I67" s="51"/>
      <c r="J67" s="50"/>
      <c r="K67" s="50"/>
      <c r="L67" s="50"/>
      <c r="M67" s="50"/>
      <c r="N67" s="50"/>
      <c r="O67" s="59"/>
    </row>
    <row r="68" spans="1:15" ht="15" customHeight="1" thickBot="1" x14ac:dyDescent="0.35">
      <c r="A68" s="99"/>
      <c r="B68" s="113"/>
      <c r="C68" s="110"/>
      <c r="D68" s="68" t="s">
        <v>3</v>
      </c>
      <c r="E68" s="62">
        <f t="shared" ref="E68" si="8">O68</f>
        <v>8000</v>
      </c>
      <c r="F68" s="62"/>
      <c r="G68" s="61"/>
      <c r="H68" s="61"/>
      <c r="I68" s="61"/>
      <c r="J68" s="62"/>
      <c r="K68" s="62"/>
      <c r="L68" s="62"/>
      <c r="M68" s="62"/>
      <c r="N68" s="62"/>
      <c r="O68" s="63">
        <v>8000</v>
      </c>
    </row>
    <row r="69" spans="1:15" ht="15" customHeight="1" thickBot="1" x14ac:dyDescent="0.35"/>
    <row r="70" spans="1:15" ht="25.2" customHeight="1" x14ac:dyDescent="0.3">
      <c r="A70" s="179"/>
      <c r="B70" s="180" t="s">
        <v>21</v>
      </c>
      <c r="C70" s="181" t="s">
        <v>16</v>
      </c>
      <c r="D70" s="73" t="s">
        <v>15</v>
      </c>
      <c r="E70" s="32">
        <f>E14+E19+E29+E34+E39+E44+E54+E59+E64</f>
        <v>15742.0247</v>
      </c>
      <c r="F70" s="32">
        <f t="shared" ref="F70:O70" si="9">F14+F19+F29+F34+F39+F44+F54+F59+F64</f>
        <v>0</v>
      </c>
      <c r="G70" s="32">
        <f t="shared" si="9"/>
        <v>1800</v>
      </c>
      <c r="H70" s="32">
        <f t="shared" si="9"/>
        <v>0</v>
      </c>
      <c r="I70" s="32">
        <f t="shared" si="9"/>
        <v>4342.0246999999999</v>
      </c>
      <c r="J70" s="32">
        <f t="shared" si="9"/>
        <v>0</v>
      </c>
      <c r="K70" s="32">
        <f t="shared" si="9"/>
        <v>9600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</row>
    <row r="71" spans="1:15" ht="37.200000000000003" customHeight="1" x14ac:dyDescent="0.3">
      <c r="A71" s="182"/>
      <c r="B71" s="125"/>
      <c r="C71" s="126"/>
      <c r="D71" s="34" t="s">
        <v>20</v>
      </c>
      <c r="E71" s="33">
        <f>E15+E20+E25+E30+E35+E40+E45+E50+E55+E60+E65</f>
        <v>1247.0687700000001</v>
      </c>
      <c r="F71" s="33">
        <f t="shared" ref="F71:O71" si="10">F15+F20+F25+F30+F35+F40+F45+F50+F55+F60+F65</f>
        <v>0</v>
      </c>
      <c r="G71" s="33">
        <f t="shared" si="10"/>
        <v>0</v>
      </c>
      <c r="H71" s="33">
        <f t="shared" si="10"/>
        <v>0</v>
      </c>
      <c r="I71" s="33">
        <f t="shared" si="10"/>
        <v>1247.0687700000001</v>
      </c>
      <c r="J71" s="33">
        <f t="shared" si="10"/>
        <v>0</v>
      </c>
      <c r="K71" s="33">
        <f t="shared" si="10"/>
        <v>0</v>
      </c>
      <c r="L71" s="33">
        <f t="shared" si="10"/>
        <v>0</v>
      </c>
      <c r="M71" s="33">
        <f t="shared" si="10"/>
        <v>0</v>
      </c>
      <c r="N71" s="33">
        <f t="shared" si="10"/>
        <v>0</v>
      </c>
      <c r="O71" s="33">
        <f t="shared" si="10"/>
        <v>0</v>
      </c>
    </row>
    <row r="72" spans="1:15" ht="21.6" customHeight="1" x14ac:dyDescent="0.3">
      <c r="A72" s="182"/>
      <c r="B72" s="125"/>
      <c r="C72" s="126"/>
      <c r="D72" s="35" t="s">
        <v>17</v>
      </c>
      <c r="E72" s="33">
        <f>E16+E21+E31+E36+E41+E46+E51+E56+E61+E66</f>
        <v>33311.020120000001</v>
      </c>
      <c r="F72" s="33">
        <f t="shared" ref="F72:O72" si="11">F16+F21+F31+F36+F41+F46+F51+F56+F61+F66</f>
        <v>0</v>
      </c>
      <c r="G72" s="33">
        <f t="shared" si="11"/>
        <v>200</v>
      </c>
      <c r="H72" s="33">
        <f t="shared" si="11"/>
        <v>0</v>
      </c>
      <c r="I72" s="33">
        <f t="shared" si="11"/>
        <v>1623.92445</v>
      </c>
      <c r="J72" s="33">
        <f t="shared" si="11"/>
        <v>3420.4290000000001</v>
      </c>
      <c r="K72" s="33">
        <f t="shared" si="11"/>
        <v>1066.6666700000001</v>
      </c>
      <c r="L72" s="33">
        <f t="shared" si="11"/>
        <v>5000</v>
      </c>
      <c r="M72" s="33">
        <f t="shared" si="11"/>
        <v>4000</v>
      </c>
      <c r="N72" s="33">
        <f t="shared" si="11"/>
        <v>8000</v>
      </c>
      <c r="O72" s="33">
        <f t="shared" si="11"/>
        <v>10000</v>
      </c>
    </row>
    <row r="73" spans="1:15" ht="18.600000000000001" customHeight="1" x14ac:dyDescent="0.3">
      <c r="A73" s="182"/>
      <c r="B73" s="125"/>
      <c r="C73" s="126"/>
      <c r="D73" s="35" t="s">
        <v>24</v>
      </c>
      <c r="E73" s="33">
        <f>E17+E22+E32+E42+E47+E52+E57+E62+E67</f>
        <v>0</v>
      </c>
      <c r="F73" s="33">
        <f>F17+F22+F32+F42+F47+F52+F57+F62+F67</f>
        <v>0</v>
      </c>
      <c r="G73" s="33">
        <f>G17+G22+G32+G42+G47+G52+G57+G62+G67</f>
        <v>0</v>
      </c>
      <c r="H73" s="33">
        <f>H17+H22+H32+H42+H47+H52+H57+H62+H67</f>
        <v>0</v>
      </c>
      <c r="I73" s="33">
        <f>I17+I22+I32+I42+I47+I52+I57+I62+I67</f>
        <v>0</v>
      </c>
      <c r="J73" s="33">
        <f>J17+J22+J32+J42+J47+J52+J57+J62+J67</f>
        <v>0</v>
      </c>
      <c r="K73" s="33">
        <f>K17+K22+K32+K42+K47+K52+K57+K62+K67</f>
        <v>0</v>
      </c>
      <c r="L73" s="33">
        <f>L17+L22+L32+L42+L47+L52+L57+L62+L67</f>
        <v>0</v>
      </c>
      <c r="M73" s="33">
        <f>M17+M22+M32+M42+M47+M52+M57+M62+M67</f>
        <v>0</v>
      </c>
      <c r="N73" s="33">
        <f>N17+N22+N32+N42+N47+N52+N57+N62+N67</f>
        <v>0</v>
      </c>
      <c r="O73" s="33">
        <f>O17+O22+O32+O42+O47+O52+O57+O62+O67</f>
        <v>0</v>
      </c>
    </row>
    <row r="74" spans="1:15" ht="21.6" customHeight="1" thickBot="1" x14ac:dyDescent="0.35">
      <c r="A74" s="183"/>
      <c r="B74" s="184"/>
      <c r="C74" s="185"/>
      <c r="D74" s="17" t="s">
        <v>3</v>
      </c>
      <c r="E74" s="33">
        <f>E18+E23+E28+E33+E38+E43+E48+E53+E58+E63+E68</f>
        <v>50300.113590000001</v>
      </c>
      <c r="F74" s="33">
        <f t="shared" ref="F74:O74" si="12">F18+F23+F28+F33+F38+F43+F48+F53+F58+F63+F68</f>
        <v>0</v>
      </c>
      <c r="G74" s="33">
        <f t="shared" si="12"/>
        <v>2000</v>
      </c>
      <c r="H74" s="33">
        <f t="shared" si="12"/>
        <v>0</v>
      </c>
      <c r="I74" s="33">
        <f t="shared" si="12"/>
        <v>7213.0179200000002</v>
      </c>
      <c r="J74" s="33">
        <f t="shared" si="12"/>
        <v>3420.4290000000001</v>
      </c>
      <c r="K74" s="33">
        <f t="shared" si="12"/>
        <v>10666.666670000001</v>
      </c>
      <c r="L74" s="33">
        <f t="shared" si="12"/>
        <v>5000</v>
      </c>
      <c r="M74" s="33">
        <f t="shared" si="12"/>
        <v>4000</v>
      </c>
      <c r="N74" s="33">
        <f t="shared" si="12"/>
        <v>8000</v>
      </c>
      <c r="O74" s="33">
        <f t="shared" si="12"/>
        <v>10000</v>
      </c>
    </row>
    <row r="75" spans="1:15" ht="19.2" customHeight="1" thickBot="1" x14ac:dyDescent="0.35">
      <c r="A75" s="175"/>
      <c r="B75" s="176" t="s">
        <v>18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8"/>
    </row>
    <row r="76" spans="1:15" ht="14.25" customHeight="1" x14ac:dyDescent="0.3">
      <c r="A76" s="97">
        <v>1</v>
      </c>
      <c r="B76" s="127" t="s">
        <v>19</v>
      </c>
      <c r="C76" s="128" t="s">
        <v>16</v>
      </c>
      <c r="D76" s="13" t="s">
        <v>15</v>
      </c>
      <c r="E76" s="32">
        <f>F76+G76+H76+I76+J76+K76+L76+M76+N76+O76</f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6">
        <v>0</v>
      </c>
    </row>
    <row r="77" spans="1:15" ht="24.6" customHeight="1" x14ac:dyDescent="0.3">
      <c r="A77" s="98"/>
      <c r="B77" s="121"/>
      <c r="C77" s="123"/>
      <c r="D77" s="8" t="s">
        <v>20</v>
      </c>
      <c r="E77" s="23">
        <f t="shared" ref="E77:E95" si="13">F77+G77+H77+I77+J77+K77+L77+M77+N77+O77</f>
        <v>1200</v>
      </c>
      <c r="F77" s="44">
        <v>1200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1">
        <v>0</v>
      </c>
    </row>
    <row r="78" spans="1:15" ht="22.95" customHeight="1" x14ac:dyDescent="0.3">
      <c r="A78" s="98"/>
      <c r="B78" s="121"/>
      <c r="C78" s="123"/>
      <c r="D78" s="11" t="s">
        <v>17</v>
      </c>
      <c r="E78" s="23">
        <f t="shared" si="13"/>
        <v>61456.260789999993</v>
      </c>
      <c r="F78" s="26">
        <v>5099.3195699999997</v>
      </c>
      <c r="G78" s="26">
        <v>7935.8197499999997</v>
      </c>
      <c r="H78" s="26">
        <v>8474.9640899999995</v>
      </c>
      <c r="I78" s="36">
        <v>9390.9240499999996</v>
      </c>
      <c r="J78" s="36">
        <v>9766</v>
      </c>
      <c r="K78" s="36">
        <v>9761.1333300000006</v>
      </c>
      <c r="L78" s="36">
        <v>11028.1</v>
      </c>
      <c r="M78" s="36">
        <v>0</v>
      </c>
      <c r="N78" s="36">
        <v>0</v>
      </c>
      <c r="O78" s="41">
        <v>0</v>
      </c>
    </row>
    <row r="79" spans="1:15" ht="15" customHeight="1" x14ac:dyDescent="0.3">
      <c r="A79" s="98"/>
      <c r="B79" s="121"/>
      <c r="C79" s="123"/>
      <c r="D79" s="11" t="s">
        <v>24</v>
      </c>
      <c r="E79" s="23">
        <f t="shared" si="13"/>
        <v>18000</v>
      </c>
      <c r="F79" s="26">
        <v>0</v>
      </c>
      <c r="G79" s="26">
        <v>0</v>
      </c>
      <c r="H79" s="2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6000</v>
      </c>
      <c r="N79" s="36">
        <v>6000</v>
      </c>
      <c r="O79" s="36">
        <v>6000</v>
      </c>
    </row>
    <row r="80" spans="1:15" ht="16.95" customHeight="1" thickBot="1" x14ac:dyDescent="0.35">
      <c r="A80" s="99"/>
      <c r="B80" s="122"/>
      <c r="C80" s="124"/>
      <c r="D80" s="17" t="s">
        <v>3</v>
      </c>
      <c r="E80" s="24">
        <f t="shared" si="13"/>
        <v>80656.26079</v>
      </c>
      <c r="F80" s="24">
        <f>F76+F77+F78+F79</f>
        <v>6299.3195699999997</v>
      </c>
      <c r="G80" s="24">
        <f t="shared" ref="G80:O80" si="14">G76+G77+G78+G79</f>
        <v>7935.8197499999997</v>
      </c>
      <c r="H80" s="24">
        <f t="shared" si="14"/>
        <v>8474.9640899999995</v>
      </c>
      <c r="I80" s="24">
        <f t="shared" si="14"/>
        <v>9390.9240499999996</v>
      </c>
      <c r="J80" s="24">
        <f t="shared" si="14"/>
        <v>9766</v>
      </c>
      <c r="K80" s="24">
        <f t="shared" si="14"/>
        <v>9761.1333300000006</v>
      </c>
      <c r="L80" s="24">
        <f t="shared" si="14"/>
        <v>11028.1</v>
      </c>
      <c r="M80" s="24">
        <f t="shared" si="14"/>
        <v>6000</v>
      </c>
      <c r="N80" s="24">
        <f t="shared" si="14"/>
        <v>6000</v>
      </c>
      <c r="O80" s="24">
        <f t="shared" si="14"/>
        <v>6000</v>
      </c>
    </row>
    <row r="81" spans="1:15" ht="16.2" customHeight="1" x14ac:dyDescent="0.3">
      <c r="A81" s="98">
        <v>2</v>
      </c>
      <c r="B81" s="121" t="s">
        <v>29</v>
      </c>
      <c r="C81" s="123" t="s">
        <v>16</v>
      </c>
      <c r="D81" s="12" t="s">
        <v>15</v>
      </c>
      <c r="E81" s="32">
        <f>F81+G81+H81+I81+J81+K81+L81+M81+N81+O81</f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39">
        <v>0</v>
      </c>
    </row>
    <row r="82" spans="1:15" ht="24" customHeight="1" x14ac:dyDescent="0.3">
      <c r="A82" s="98"/>
      <c r="B82" s="121"/>
      <c r="C82" s="123"/>
      <c r="D82" s="8" t="s">
        <v>20</v>
      </c>
      <c r="E82" s="23">
        <f t="shared" si="13"/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48">
        <v>0</v>
      </c>
    </row>
    <row r="83" spans="1:15" ht="23.25" customHeight="1" x14ac:dyDescent="0.3">
      <c r="A83" s="98"/>
      <c r="B83" s="121"/>
      <c r="C83" s="123"/>
      <c r="D83" s="11" t="s">
        <v>17</v>
      </c>
      <c r="E83" s="23">
        <f t="shared" si="13"/>
        <v>3601.9377199999999</v>
      </c>
      <c r="F83" s="26">
        <v>525.36809000000005</v>
      </c>
      <c r="G83" s="26">
        <v>394.41363000000001</v>
      </c>
      <c r="H83" s="26">
        <v>68.756</v>
      </c>
      <c r="I83" s="26">
        <v>363.4</v>
      </c>
      <c r="J83" s="26">
        <v>750</v>
      </c>
      <c r="K83" s="26">
        <v>750</v>
      </c>
      <c r="L83" s="26">
        <v>750</v>
      </c>
      <c r="M83" s="26">
        <v>0</v>
      </c>
      <c r="N83" s="26">
        <v>0</v>
      </c>
      <c r="O83" s="48">
        <v>0</v>
      </c>
    </row>
    <row r="84" spans="1:15" ht="16.95" customHeight="1" x14ac:dyDescent="0.3">
      <c r="A84" s="98"/>
      <c r="B84" s="121"/>
      <c r="C84" s="123"/>
      <c r="D84" s="11" t="s">
        <v>24</v>
      </c>
      <c r="E84" s="23">
        <f t="shared" si="13"/>
        <v>600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200</v>
      </c>
      <c r="N84" s="26">
        <v>200</v>
      </c>
      <c r="O84" s="26">
        <v>200</v>
      </c>
    </row>
    <row r="85" spans="1:15" ht="16.95" customHeight="1" thickBot="1" x14ac:dyDescent="0.35">
      <c r="A85" s="99"/>
      <c r="B85" s="122"/>
      <c r="C85" s="124"/>
      <c r="D85" s="17" t="s">
        <v>3</v>
      </c>
      <c r="E85" s="24">
        <f t="shared" si="13"/>
        <v>4201.9377199999999</v>
      </c>
      <c r="F85" s="24">
        <f>F81+F82+F83+F84</f>
        <v>525.36809000000005</v>
      </c>
      <c r="G85" s="24">
        <f t="shared" ref="G85:O85" si="15">G81+G82+G83+G84</f>
        <v>394.41363000000001</v>
      </c>
      <c r="H85" s="24">
        <f t="shared" si="15"/>
        <v>68.756</v>
      </c>
      <c r="I85" s="24">
        <f t="shared" si="15"/>
        <v>363.4</v>
      </c>
      <c r="J85" s="24">
        <f t="shared" si="15"/>
        <v>750</v>
      </c>
      <c r="K85" s="24">
        <f t="shared" si="15"/>
        <v>750</v>
      </c>
      <c r="L85" s="24">
        <f t="shared" si="15"/>
        <v>750</v>
      </c>
      <c r="M85" s="24">
        <f t="shared" si="15"/>
        <v>200</v>
      </c>
      <c r="N85" s="24">
        <f t="shared" si="15"/>
        <v>200</v>
      </c>
      <c r="O85" s="31">
        <f t="shared" si="15"/>
        <v>200</v>
      </c>
    </row>
    <row r="86" spans="1:15" ht="16.95" customHeight="1" x14ac:dyDescent="0.3">
      <c r="A86" s="97">
        <v>3</v>
      </c>
      <c r="B86" s="127" t="s">
        <v>25</v>
      </c>
      <c r="C86" s="128" t="s">
        <v>16</v>
      </c>
      <c r="D86" s="13" t="s">
        <v>15</v>
      </c>
      <c r="E86" s="32">
        <f>F86+G86+H86+I86+J86+K86+L86+M86+N86+O86</f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47">
        <v>0</v>
      </c>
    </row>
    <row r="87" spans="1:15" ht="24" customHeight="1" x14ac:dyDescent="0.3">
      <c r="A87" s="98"/>
      <c r="B87" s="121"/>
      <c r="C87" s="123"/>
      <c r="D87" s="8" t="s">
        <v>20</v>
      </c>
      <c r="E87" s="23">
        <f t="shared" si="13"/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48">
        <v>0</v>
      </c>
    </row>
    <row r="88" spans="1:15" ht="22.2" customHeight="1" x14ac:dyDescent="0.3">
      <c r="A88" s="98"/>
      <c r="B88" s="121"/>
      <c r="C88" s="123"/>
      <c r="D88" s="11" t="s">
        <v>17</v>
      </c>
      <c r="E88" s="23">
        <f t="shared" si="13"/>
        <v>5325.5720000000001</v>
      </c>
      <c r="F88" s="26">
        <v>779.37</v>
      </c>
      <c r="G88" s="26">
        <v>331.202</v>
      </c>
      <c r="H88" s="26">
        <v>115</v>
      </c>
      <c r="I88" s="36">
        <v>600</v>
      </c>
      <c r="J88" s="36">
        <v>1500</v>
      </c>
      <c r="K88" s="36">
        <v>1000</v>
      </c>
      <c r="L88" s="36">
        <v>1000</v>
      </c>
      <c r="M88" s="36">
        <v>0</v>
      </c>
      <c r="N88" s="36">
        <v>0</v>
      </c>
      <c r="O88" s="48">
        <v>0</v>
      </c>
    </row>
    <row r="89" spans="1:15" ht="16.95" customHeight="1" x14ac:dyDescent="0.3">
      <c r="A89" s="98"/>
      <c r="B89" s="121"/>
      <c r="C89" s="123"/>
      <c r="D89" s="11" t="s">
        <v>24</v>
      </c>
      <c r="E89" s="23">
        <f t="shared" si="13"/>
        <v>2400</v>
      </c>
      <c r="F89" s="26">
        <v>0</v>
      </c>
      <c r="G89" s="26">
        <v>0</v>
      </c>
      <c r="H89" s="26">
        <v>0</v>
      </c>
      <c r="I89" s="30">
        <v>0</v>
      </c>
      <c r="J89" s="30">
        <v>0</v>
      </c>
      <c r="K89" s="30">
        <v>0</v>
      </c>
      <c r="L89" s="30">
        <v>0</v>
      </c>
      <c r="M89" s="30">
        <v>800</v>
      </c>
      <c r="N89" s="30">
        <v>800</v>
      </c>
      <c r="O89" s="30">
        <v>800</v>
      </c>
    </row>
    <row r="90" spans="1:15" ht="16.95" customHeight="1" thickBot="1" x14ac:dyDescent="0.35">
      <c r="A90" s="98"/>
      <c r="B90" s="121"/>
      <c r="C90" s="123"/>
      <c r="D90" s="28" t="s">
        <v>3</v>
      </c>
      <c r="E90" s="29">
        <f t="shared" si="13"/>
        <v>7725.5720000000001</v>
      </c>
      <c r="F90" s="29">
        <f>F86+F87+F88+F89</f>
        <v>779.37</v>
      </c>
      <c r="G90" s="29">
        <f t="shared" ref="G90:O90" si="16">G86+G87+G88+G89</f>
        <v>331.202</v>
      </c>
      <c r="H90" s="29">
        <f t="shared" si="16"/>
        <v>115</v>
      </c>
      <c r="I90" s="29">
        <f t="shared" si="16"/>
        <v>600</v>
      </c>
      <c r="J90" s="29">
        <f t="shared" si="16"/>
        <v>1500</v>
      </c>
      <c r="K90" s="29">
        <f t="shared" si="16"/>
        <v>1000</v>
      </c>
      <c r="L90" s="29">
        <f t="shared" si="16"/>
        <v>1000</v>
      </c>
      <c r="M90" s="29">
        <f t="shared" si="16"/>
        <v>800</v>
      </c>
      <c r="N90" s="29">
        <f t="shared" si="16"/>
        <v>800</v>
      </c>
      <c r="O90" s="29">
        <f t="shared" si="16"/>
        <v>800</v>
      </c>
    </row>
    <row r="91" spans="1:15" ht="16.95" customHeight="1" x14ac:dyDescent="0.3">
      <c r="A91" s="97">
        <v>4</v>
      </c>
      <c r="B91" s="127" t="s">
        <v>34</v>
      </c>
      <c r="C91" s="128" t="s">
        <v>16</v>
      </c>
      <c r="D91" s="13" t="s">
        <v>15</v>
      </c>
      <c r="E91" s="32">
        <f>F91+G91+H91+I91+J91+K91+L91+M91+N91+O91</f>
        <v>0</v>
      </c>
      <c r="F91" s="22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47">
        <v>0</v>
      </c>
    </row>
    <row r="92" spans="1:15" ht="16.95" customHeight="1" x14ac:dyDescent="0.3">
      <c r="A92" s="98"/>
      <c r="B92" s="121"/>
      <c r="C92" s="123"/>
      <c r="D92" s="8" t="s">
        <v>20</v>
      </c>
      <c r="E92" s="23">
        <f t="shared" si="13"/>
        <v>0</v>
      </c>
      <c r="F92" s="30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48">
        <v>0</v>
      </c>
    </row>
    <row r="93" spans="1:15" ht="22.8" customHeight="1" x14ac:dyDescent="0.3">
      <c r="A93" s="98"/>
      <c r="B93" s="121"/>
      <c r="C93" s="123"/>
      <c r="D93" s="11" t="s">
        <v>17</v>
      </c>
      <c r="E93" s="23">
        <f t="shared" si="13"/>
        <v>368.47</v>
      </c>
      <c r="F93" s="30">
        <v>0</v>
      </c>
      <c r="G93" s="26">
        <v>95</v>
      </c>
      <c r="H93" s="26">
        <v>0</v>
      </c>
      <c r="I93" s="26">
        <v>134.97</v>
      </c>
      <c r="J93" s="27">
        <v>138.5</v>
      </c>
      <c r="K93" s="37">
        <v>0</v>
      </c>
      <c r="L93" s="37">
        <v>0</v>
      </c>
      <c r="M93" s="37">
        <v>0</v>
      </c>
      <c r="N93" s="37">
        <v>0</v>
      </c>
      <c r="O93" s="40">
        <v>0</v>
      </c>
    </row>
    <row r="94" spans="1:15" ht="16.95" customHeight="1" x14ac:dyDescent="0.3">
      <c r="A94" s="98"/>
      <c r="B94" s="121"/>
      <c r="C94" s="123"/>
      <c r="D94" s="11" t="s">
        <v>24</v>
      </c>
      <c r="E94" s="23">
        <f t="shared" si="13"/>
        <v>0</v>
      </c>
      <c r="F94" s="30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48">
        <v>0</v>
      </c>
    </row>
    <row r="95" spans="1:15" ht="16.95" customHeight="1" thickBot="1" x14ac:dyDescent="0.35">
      <c r="A95" s="98"/>
      <c r="B95" s="121"/>
      <c r="C95" s="123"/>
      <c r="D95" s="28" t="s">
        <v>3</v>
      </c>
      <c r="E95" s="29">
        <f t="shared" si="13"/>
        <v>368.47</v>
      </c>
      <c r="F95" s="29">
        <v>0</v>
      </c>
      <c r="G95" s="29">
        <f>SUM(G91:G93)</f>
        <v>95</v>
      </c>
      <c r="H95" s="29">
        <f>SUM(H91:H93)</f>
        <v>0</v>
      </c>
      <c r="I95" s="43">
        <f>SUM(I91:I93)</f>
        <v>134.97</v>
      </c>
      <c r="J95" s="43">
        <f t="shared" ref="J95:O95" si="17">SUM(J91:J93)</f>
        <v>138.5</v>
      </c>
      <c r="K95" s="43">
        <f t="shared" si="17"/>
        <v>0</v>
      </c>
      <c r="L95" s="43">
        <f t="shared" si="17"/>
        <v>0</v>
      </c>
      <c r="M95" s="43">
        <f t="shared" si="17"/>
        <v>0</v>
      </c>
      <c r="N95" s="43">
        <f t="shared" si="17"/>
        <v>0</v>
      </c>
      <c r="O95" s="42">
        <f t="shared" si="17"/>
        <v>0</v>
      </c>
    </row>
    <row r="96" spans="1:15" ht="20.399999999999999" customHeight="1" x14ac:dyDescent="0.3">
      <c r="A96" s="97"/>
      <c r="B96" s="129" t="s">
        <v>22</v>
      </c>
      <c r="C96" s="130" t="s">
        <v>16</v>
      </c>
      <c r="D96" s="21" t="s">
        <v>15</v>
      </c>
      <c r="E96" s="32">
        <f>F96+G96+H96+I96+J96+K96+L96+M96+N96+O96</f>
        <v>0</v>
      </c>
      <c r="F96" s="22">
        <f>F76+F81+F86+F91</f>
        <v>0</v>
      </c>
      <c r="G96" s="22">
        <f t="shared" ref="G96:O96" si="18">G76+G81+G86+G91</f>
        <v>0</v>
      </c>
      <c r="H96" s="22">
        <f t="shared" si="18"/>
        <v>0</v>
      </c>
      <c r="I96" s="22">
        <f t="shared" si="18"/>
        <v>0</v>
      </c>
      <c r="J96" s="22">
        <f t="shared" si="18"/>
        <v>0</v>
      </c>
      <c r="K96" s="22">
        <f t="shared" si="18"/>
        <v>0</v>
      </c>
      <c r="L96" s="22">
        <f t="shared" si="18"/>
        <v>0</v>
      </c>
      <c r="M96" s="22">
        <f t="shared" si="18"/>
        <v>0</v>
      </c>
      <c r="N96" s="22">
        <f t="shared" si="18"/>
        <v>0</v>
      </c>
      <c r="O96" s="38">
        <f t="shared" si="18"/>
        <v>0</v>
      </c>
    </row>
    <row r="97" spans="1:15" ht="22.95" customHeight="1" x14ac:dyDescent="0.3">
      <c r="A97" s="98"/>
      <c r="B97" s="117"/>
      <c r="C97" s="131"/>
      <c r="D97" s="18" t="s">
        <v>20</v>
      </c>
      <c r="E97" s="23">
        <f>F97+G97+H97+I97+J97+K97+L97+M97+N97+O97</f>
        <v>1200</v>
      </c>
      <c r="F97" s="30">
        <f>F77+F82+F87+F92</f>
        <v>1200</v>
      </c>
      <c r="G97" s="30">
        <f t="shared" ref="G97:O97" si="19">G77+G82+G87+G92</f>
        <v>0</v>
      </c>
      <c r="H97" s="30">
        <f t="shared" si="19"/>
        <v>0</v>
      </c>
      <c r="I97" s="30">
        <f t="shared" si="19"/>
        <v>0</v>
      </c>
      <c r="J97" s="30">
        <f t="shared" si="19"/>
        <v>0</v>
      </c>
      <c r="K97" s="30">
        <f t="shared" si="19"/>
        <v>0</v>
      </c>
      <c r="L97" s="30">
        <f t="shared" si="19"/>
        <v>0</v>
      </c>
      <c r="M97" s="30">
        <f t="shared" si="19"/>
        <v>0</v>
      </c>
      <c r="N97" s="30">
        <f t="shared" si="19"/>
        <v>0</v>
      </c>
      <c r="O97" s="41">
        <f t="shared" si="19"/>
        <v>0</v>
      </c>
    </row>
    <row r="98" spans="1:15" ht="22.8" x14ac:dyDescent="0.3">
      <c r="A98" s="98"/>
      <c r="B98" s="117"/>
      <c r="C98" s="131"/>
      <c r="D98" s="19" t="s">
        <v>17</v>
      </c>
      <c r="E98" s="23">
        <f>F98+G98+H98+I98+J98+K98+L98+M98+N98+O98</f>
        <v>70752.240510000003</v>
      </c>
      <c r="F98" s="30">
        <f>F78+F83+F88+F93</f>
        <v>6404.0576599999995</v>
      </c>
      <c r="G98" s="30">
        <f t="shared" ref="G98:O98" si="20">G78+G83+G88+G93</f>
        <v>8756.435379999999</v>
      </c>
      <c r="H98" s="30">
        <f t="shared" si="20"/>
        <v>8658.7200899999989</v>
      </c>
      <c r="I98" s="30">
        <f t="shared" si="20"/>
        <v>10489.294049999999</v>
      </c>
      <c r="J98" s="30">
        <f t="shared" si="20"/>
        <v>12154.5</v>
      </c>
      <c r="K98" s="30">
        <f t="shared" si="20"/>
        <v>11511.133330000001</v>
      </c>
      <c r="L98" s="30">
        <f t="shared" si="20"/>
        <v>12778.1</v>
      </c>
      <c r="M98" s="30">
        <f t="shared" si="20"/>
        <v>0</v>
      </c>
      <c r="N98" s="30">
        <f t="shared" si="20"/>
        <v>0</v>
      </c>
      <c r="O98" s="30">
        <f t="shared" si="20"/>
        <v>0</v>
      </c>
    </row>
    <row r="99" spans="1:15" x14ac:dyDescent="0.3">
      <c r="A99" s="98"/>
      <c r="B99" s="117"/>
      <c r="C99" s="131"/>
      <c r="D99" s="19" t="s">
        <v>24</v>
      </c>
      <c r="E99" s="23">
        <f>F99+G99+H99+I99+J99+K99+L99+M99+N99+O99</f>
        <v>21000</v>
      </c>
      <c r="F99" s="30">
        <f>F79+F84+F89+F94</f>
        <v>0</v>
      </c>
      <c r="G99" s="30">
        <f t="shared" ref="G99:H99" si="21">G79+G84+G89+G94</f>
        <v>0</v>
      </c>
      <c r="H99" s="30">
        <f t="shared" si="21"/>
        <v>0</v>
      </c>
      <c r="I99" s="30">
        <f t="shared" ref="I99:O99" si="22">I79+I84+I89+I94</f>
        <v>0</v>
      </c>
      <c r="J99" s="30">
        <f t="shared" si="22"/>
        <v>0</v>
      </c>
      <c r="K99" s="30">
        <f t="shared" si="22"/>
        <v>0</v>
      </c>
      <c r="L99" s="30">
        <f t="shared" si="22"/>
        <v>0</v>
      </c>
      <c r="M99" s="30">
        <f t="shared" si="22"/>
        <v>7000</v>
      </c>
      <c r="N99" s="30">
        <f t="shared" si="22"/>
        <v>7000</v>
      </c>
      <c r="O99" s="30">
        <f t="shared" si="22"/>
        <v>7000</v>
      </c>
    </row>
    <row r="100" spans="1:15" x14ac:dyDescent="0.3">
      <c r="A100" s="98"/>
      <c r="B100" s="117"/>
      <c r="C100" s="131"/>
      <c r="D100" s="28" t="s">
        <v>3</v>
      </c>
      <c r="E100" s="72">
        <f>F100+G100+H100+I100+J100+K100+L100+M100+N100+O100</f>
        <v>92952.240510000003</v>
      </c>
      <c r="F100" s="29">
        <f>F96+F97+F98+F99</f>
        <v>7604.0576599999995</v>
      </c>
      <c r="G100" s="29">
        <f t="shared" ref="G100:O100" si="23">G96+G97+G98+G99</f>
        <v>8756.435379999999</v>
      </c>
      <c r="H100" s="29">
        <f t="shared" si="23"/>
        <v>8658.7200899999989</v>
      </c>
      <c r="I100" s="29">
        <f t="shared" si="23"/>
        <v>10489.294049999999</v>
      </c>
      <c r="J100" s="29">
        <f t="shared" si="23"/>
        <v>12154.5</v>
      </c>
      <c r="K100" s="29">
        <f t="shared" si="23"/>
        <v>11511.133330000001</v>
      </c>
      <c r="L100" s="29">
        <f t="shared" si="23"/>
        <v>12778.1</v>
      </c>
      <c r="M100" s="29">
        <f t="shared" si="23"/>
        <v>7000</v>
      </c>
      <c r="N100" s="29">
        <f t="shared" si="23"/>
        <v>7000</v>
      </c>
      <c r="O100" s="42">
        <f t="shared" si="23"/>
        <v>7000</v>
      </c>
    </row>
    <row r="101" spans="1:15" ht="23.4" customHeight="1" x14ac:dyDescent="0.3">
      <c r="A101" s="97"/>
      <c r="B101" s="129" t="s">
        <v>23</v>
      </c>
      <c r="C101" s="130" t="s">
        <v>16</v>
      </c>
      <c r="D101" s="73" t="s">
        <v>15</v>
      </c>
      <c r="E101" s="32">
        <f>E70+E76</f>
        <v>15742.0247</v>
      </c>
      <c r="F101" s="32">
        <f>F70+F76</f>
        <v>0</v>
      </c>
      <c r="G101" s="32">
        <f>G70+G76</f>
        <v>1800</v>
      </c>
      <c r="H101" s="32">
        <f>H70+H76</f>
        <v>0</v>
      </c>
      <c r="I101" s="92">
        <f>I70+I76</f>
        <v>4342.0246999999999</v>
      </c>
      <c r="J101" s="92">
        <f t="shared" ref="J101:O101" si="24">J70+J76</f>
        <v>0</v>
      </c>
      <c r="K101" s="92">
        <f t="shared" si="24"/>
        <v>9600</v>
      </c>
      <c r="L101" s="32">
        <f t="shared" si="24"/>
        <v>0</v>
      </c>
      <c r="M101" s="32">
        <f t="shared" si="24"/>
        <v>0</v>
      </c>
      <c r="N101" s="32">
        <f t="shared" si="24"/>
        <v>0</v>
      </c>
      <c r="O101" s="93">
        <f t="shared" si="24"/>
        <v>0</v>
      </c>
    </row>
    <row r="102" spans="1:15" ht="36" x14ac:dyDescent="0.3">
      <c r="A102" s="98"/>
      <c r="B102" s="117"/>
      <c r="C102" s="131"/>
      <c r="D102" s="34" t="s">
        <v>20</v>
      </c>
      <c r="E102" s="23">
        <f>F102+G102+H102+I102</f>
        <v>2447.0687699999999</v>
      </c>
      <c r="F102" s="23">
        <f t="shared" ref="F102:O102" si="25">F71+F97</f>
        <v>1200</v>
      </c>
      <c r="G102" s="23">
        <f t="shared" si="25"/>
        <v>0</v>
      </c>
      <c r="H102" s="23">
        <f t="shared" si="25"/>
        <v>0</v>
      </c>
      <c r="I102" s="94">
        <f t="shared" si="25"/>
        <v>1247.0687700000001</v>
      </c>
      <c r="J102" s="94">
        <f t="shared" si="25"/>
        <v>0</v>
      </c>
      <c r="K102" s="94">
        <f t="shared" si="25"/>
        <v>0</v>
      </c>
      <c r="L102" s="23">
        <f t="shared" si="25"/>
        <v>0</v>
      </c>
      <c r="M102" s="23">
        <f t="shared" si="25"/>
        <v>0</v>
      </c>
      <c r="N102" s="23">
        <f t="shared" si="25"/>
        <v>0</v>
      </c>
      <c r="O102" s="74">
        <f t="shared" si="25"/>
        <v>0</v>
      </c>
    </row>
    <row r="103" spans="1:15" ht="24" x14ac:dyDescent="0.3">
      <c r="A103" s="98"/>
      <c r="B103" s="117"/>
      <c r="C103" s="131"/>
      <c r="D103" s="35" t="s">
        <v>17</v>
      </c>
      <c r="E103" s="23">
        <f>E72+E98</f>
        <v>104063.26063</v>
      </c>
      <c r="F103" s="23">
        <f>F72+F98</f>
        <v>6404.0576599999995</v>
      </c>
      <c r="G103" s="23">
        <f t="shared" ref="G103:O103" si="26">G72+G98</f>
        <v>8956.435379999999</v>
      </c>
      <c r="H103" s="23">
        <f t="shared" si="26"/>
        <v>8658.7200899999989</v>
      </c>
      <c r="I103" s="23">
        <f>I72+I98</f>
        <v>12113.218499999999</v>
      </c>
      <c r="J103" s="23">
        <f t="shared" si="26"/>
        <v>15574.929</v>
      </c>
      <c r="K103" s="23">
        <f t="shared" si="26"/>
        <v>12577.800000000001</v>
      </c>
      <c r="L103" s="23">
        <f t="shared" si="26"/>
        <v>17778.099999999999</v>
      </c>
      <c r="M103" s="23">
        <f t="shared" si="26"/>
        <v>4000</v>
      </c>
      <c r="N103" s="23">
        <f t="shared" si="26"/>
        <v>8000</v>
      </c>
      <c r="O103" s="74">
        <f t="shared" si="26"/>
        <v>10000</v>
      </c>
    </row>
    <row r="104" spans="1:15" x14ac:dyDescent="0.3">
      <c r="A104" s="98"/>
      <c r="B104" s="117"/>
      <c r="C104" s="131"/>
      <c r="D104" s="35" t="s">
        <v>24</v>
      </c>
      <c r="E104" s="23">
        <f>E73+E99</f>
        <v>21000</v>
      </c>
      <c r="F104" s="23">
        <f t="shared" ref="F104:O104" si="27">F73+F99</f>
        <v>0</v>
      </c>
      <c r="G104" s="23">
        <f t="shared" si="27"/>
        <v>0</v>
      </c>
      <c r="H104" s="23">
        <f t="shared" si="27"/>
        <v>0</v>
      </c>
      <c r="I104" s="23">
        <f t="shared" si="27"/>
        <v>0</v>
      </c>
      <c r="J104" s="23">
        <f t="shared" si="27"/>
        <v>0</v>
      </c>
      <c r="K104" s="23">
        <f t="shared" si="27"/>
        <v>0</v>
      </c>
      <c r="L104" s="23">
        <f t="shared" si="27"/>
        <v>0</v>
      </c>
      <c r="M104" s="23">
        <f t="shared" si="27"/>
        <v>7000</v>
      </c>
      <c r="N104" s="23">
        <f t="shared" si="27"/>
        <v>7000</v>
      </c>
      <c r="O104" s="74">
        <f t="shared" si="27"/>
        <v>7000</v>
      </c>
    </row>
    <row r="105" spans="1:15" x14ac:dyDescent="0.3">
      <c r="A105" s="99"/>
      <c r="B105" s="132"/>
      <c r="C105" s="133"/>
      <c r="D105" s="17" t="s">
        <v>3</v>
      </c>
      <c r="E105" s="24">
        <f>E74+E100</f>
        <v>143252.3541</v>
      </c>
      <c r="F105" s="24">
        <f t="shared" ref="F105:O105" si="28">F74+F100</f>
        <v>7604.0576599999995</v>
      </c>
      <c r="G105" s="24">
        <f t="shared" si="28"/>
        <v>10756.435379999999</v>
      </c>
      <c r="H105" s="24">
        <f t="shared" si="28"/>
        <v>8658.7200899999989</v>
      </c>
      <c r="I105" s="24">
        <f t="shared" si="28"/>
        <v>17702.311969999999</v>
      </c>
      <c r="J105" s="24">
        <f t="shared" si="28"/>
        <v>15574.929</v>
      </c>
      <c r="K105" s="24">
        <f t="shared" si="28"/>
        <v>22177.800000000003</v>
      </c>
      <c r="L105" s="24">
        <f t="shared" si="28"/>
        <v>17778.099999999999</v>
      </c>
      <c r="M105" s="24">
        <f t="shared" si="28"/>
        <v>11000</v>
      </c>
      <c r="N105" s="24">
        <f t="shared" si="28"/>
        <v>15000</v>
      </c>
      <c r="O105" s="31">
        <f t="shared" si="28"/>
        <v>17000</v>
      </c>
    </row>
  </sheetData>
  <mergeCells count="69"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A86:A90"/>
    <mergeCell ref="B86:B90"/>
    <mergeCell ref="C86:C90"/>
    <mergeCell ref="A91:A95"/>
    <mergeCell ref="B91:B95"/>
    <mergeCell ref="C91:C95"/>
    <mergeCell ref="A96:A100"/>
    <mergeCell ref="B96:B100"/>
    <mergeCell ref="C96:C100"/>
    <mergeCell ref="A101:A105"/>
    <mergeCell ref="B101:B105"/>
    <mergeCell ref="C101:C105"/>
    <mergeCell ref="A81:A85"/>
    <mergeCell ref="B81:B85"/>
    <mergeCell ref="C81:C85"/>
    <mergeCell ref="B75:O75"/>
    <mergeCell ref="A70:A74"/>
    <mergeCell ref="B70:B74"/>
    <mergeCell ref="C70:C74"/>
    <mergeCell ref="A76:A80"/>
    <mergeCell ref="B76:B80"/>
    <mergeCell ref="C76:C80"/>
    <mergeCell ref="A59:A63"/>
    <mergeCell ref="B59:B63"/>
    <mergeCell ref="C59:C63"/>
    <mergeCell ref="A64:A68"/>
    <mergeCell ref="B64:B68"/>
    <mergeCell ref="C64:C68"/>
    <mergeCell ref="B9:B11"/>
    <mergeCell ref="C9:C11"/>
    <mergeCell ref="D9:D11"/>
    <mergeCell ref="A54:A58"/>
    <mergeCell ref="B54:B58"/>
    <mergeCell ref="C54:C58"/>
    <mergeCell ref="A14:A18"/>
    <mergeCell ref="B14:B18"/>
    <mergeCell ref="C14:C18"/>
    <mergeCell ref="A44:A48"/>
    <mergeCell ref="B44:B48"/>
    <mergeCell ref="C44:C48"/>
    <mergeCell ref="C19:C23"/>
    <mergeCell ref="A39:A43"/>
    <mergeCell ref="A19:A23"/>
    <mergeCell ref="B19:B23"/>
    <mergeCell ref="E10:E11"/>
    <mergeCell ref="E9:O9"/>
    <mergeCell ref="F10:O10"/>
    <mergeCell ref="A49:A53"/>
    <mergeCell ref="M1:O1"/>
    <mergeCell ref="M2:O2"/>
    <mergeCell ref="M3:O3"/>
    <mergeCell ref="B7:O7"/>
    <mergeCell ref="B6:O6"/>
    <mergeCell ref="B5:O5"/>
    <mergeCell ref="B13:O13"/>
    <mergeCell ref="B39:B43"/>
    <mergeCell ref="C39:C43"/>
    <mergeCell ref="B49:B53"/>
    <mergeCell ref="C49:C53"/>
    <mergeCell ref="A9:A11"/>
  </mergeCells>
  <pageMargins left="0.51181102362204722" right="0.11811023622047245" top="0.55118110236220474" bottom="0.35433070866141736" header="0.11811023622047245" footer="0.11811023622047245"/>
  <pageSetup paperSize="9" scale="73" fitToHeight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2021-2030</vt:lpstr>
      <vt:lpstr>'2021-2030'!Область_печати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2012-04-20T10:07:56Z</cp:lastPrinted>
  <dcterms:created xsi:type="dcterms:W3CDTF">2006-09-28T05:33:49Z</dcterms:created>
  <dcterms:modified xsi:type="dcterms:W3CDTF">2025-05-27T08:04:47Z</dcterms:modified>
</cp:coreProperties>
</file>